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Maru\FX\"/>
    </mc:Choice>
  </mc:AlternateContent>
  <xr:revisionPtr revIDLastSave="0" documentId="8_{BEF77996-99A2-4ABD-9476-7EBFAD26FB90}" xr6:coauthVersionLast="47" xr6:coauthVersionMax="47" xr10:uidLastSave="{00000000-0000-0000-0000-000000000000}"/>
  <bookViews>
    <workbookView xWindow="-120" yWindow="-120" windowWidth="29040" windowHeight="15840" xr2:uid="{D63E47C8-BC26-418B-B439-8FD43FBAF523}"/>
  </bookViews>
  <sheets>
    <sheet name="Evaluation (HS) (5K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D4" i="1"/>
  <c r="G4" i="1" s="1"/>
  <c r="H4" i="1" s="1"/>
  <c r="E4" i="1"/>
  <c r="F4" i="1" s="1"/>
  <c r="I4" i="1"/>
  <c r="J4" i="1" s="1"/>
  <c r="L4" i="1" s="1"/>
  <c r="C6" i="1"/>
  <c r="C7" i="1"/>
  <c r="D29" i="1"/>
  <c r="I29" i="1" s="1"/>
  <c r="J29" i="1" s="1"/>
  <c r="L29" i="1" s="1"/>
  <c r="E29" i="1"/>
  <c r="F29" i="1" s="1"/>
  <c r="G29" i="1"/>
  <c r="H29" i="1" s="1"/>
  <c r="F30" i="1" l="1"/>
  <c r="N29" i="1"/>
  <c r="D30" i="1"/>
  <c r="M29" i="1"/>
  <c r="M4" i="1"/>
  <c r="N4" i="1"/>
  <c r="D5" i="1"/>
  <c r="F5" i="1"/>
  <c r="K4" i="1"/>
  <c r="C8" i="1"/>
  <c r="E5" i="1"/>
  <c r="K29" i="1"/>
  <c r="E30" i="1"/>
  <c r="C9" i="1" l="1"/>
  <c r="G30" i="1"/>
  <c r="H30" i="1" s="1"/>
  <c r="I30" i="1"/>
  <c r="J30" i="1" s="1"/>
  <c r="L30" i="1" s="1"/>
  <c r="I5" i="1"/>
  <c r="J5" i="1" s="1"/>
  <c r="L5" i="1" s="1"/>
  <c r="G5" i="1"/>
  <c r="H5" i="1" s="1"/>
  <c r="C10" i="1" l="1"/>
  <c r="N30" i="1"/>
  <c r="D31" i="1"/>
  <c r="F31" i="1"/>
  <c r="M30" i="1"/>
  <c r="N5" i="1"/>
  <c r="M5" i="1"/>
  <c r="D6" i="1"/>
  <c r="E31" i="1"/>
  <c r="K30" i="1"/>
  <c r="F6" i="1"/>
  <c r="K5" i="1"/>
  <c r="E6" i="1"/>
  <c r="G31" i="1" l="1"/>
  <c r="H31" i="1" s="1"/>
  <c r="I31" i="1"/>
  <c r="J31" i="1" s="1"/>
  <c r="L31" i="1" s="1"/>
  <c r="F32" i="1"/>
  <c r="G6" i="1"/>
  <c r="H6" i="1" s="1"/>
  <c r="I6" i="1"/>
  <c r="J6" i="1" s="1"/>
  <c r="L6" i="1" s="1"/>
  <c r="C11" i="1"/>
  <c r="E32" i="1"/>
  <c r="K31" i="1"/>
  <c r="F7" i="1" l="1"/>
  <c r="M6" i="1"/>
  <c r="N6" i="1"/>
  <c r="D7" i="1"/>
  <c r="C12" i="1"/>
  <c r="K6" i="1"/>
  <c r="E7" i="1"/>
  <c r="M31" i="1"/>
  <c r="N31" i="1"/>
  <c r="D32" i="1"/>
  <c r="I7" i="1" l="1"/>
  <c r="J7" i="1" s="1"/>
  <c r="L7" i="1" s="1"/>
  <c r="G7" i="1"/>
  <c r="H7" i="1" s="1"/>
  <c r="C13" i="1"/>
  <c r="E8" i="1"/>
  <c r="K7" i="1"/>
  <c r="G32" i="1"/>
  <c r="H32" i="1" s="1"/>
  <c r="I32" i="1"/>
  <c r="J32" i="1" s="1"/>
  <c r="C14" i="1" l="1"/>
  <c r="N7" i="1"/>
  <c r="M7" i="1"/>
  <c r="D8" i="1"/>
  <c r="F33" i="1"/>
  <c r="L32" i="1"/>
  <c r="K32" i="1"/>
  <c r="E33" i="1"/>
  <c r="F8" i="1"/>
  <c r="F9" i="1" l="1"/>
  <c r="G8" i="1"/>
  <c r="H8" i="1" s="1"/>
  <c r="I8" i="1"/>
  <c r="J8" i="1" s="1"/>
  <c r="M32" i="1"/>
  <c r="N32" i="1"/>
  <c r="D33" i="1"/>
  <c r="C15" i="1"/>
  <c r="G33" i="1" l="1"/>
  <c r="H33" i="1" s="1"/>
  <c r="I33" i="1"/>
  <c r="J33" i="1" s="1"/>
  <c r="L8" i="1"/>
  <c r="E9" i="1"/>
  <c r="K8" i="1"/>
  <c r="C16" i="1"/>
  <c r="C17" i="1" l="1"/>
  <c r="M8" i="1"/>
  <c r="N8" i="1"/>
  <c r="D9" i="1"/>
  <c r="F34" i="1"/>
  <c r="E34" i="1"/>
  <c r="K33" i="1"/>
  <c r="L33" i="1"/>
  <c r="I9" i="1" l="1"/>
  <c r="J9" i="1" s="1"/>
  <c r="G9" i="1"/>
  <c r="H9" i="1" s="1"/>
  <c r="D34" i="1"/>
  <c r="M33" i="1"/>
  <c r="N33" i="1"/>
  <c r="C18" i="1"/>
  <c r="G34" i="1" l="1"/>
  <c r="H34" i="1" s="1"/>
  <c r="I34" i="1"/>
  <c r="J34" i="1" s="1"/>
  <c r="C19" i="1"/>
  <c r="F10" i="1"/>
  <c r="E10" i="1"/>
  <c r="K9" i="1"/>
  <c r="L9" i="1"/>
  <c r="E35" i="1" l="1"/>
  <c r="K34" i="1"/>
  <c r="F35" i="1"/>
  <c r="L34" i="1"/>
  <c r="C20" i="1"/>
  <c r="N9" i="1"/>
  <c r="M9" i="1"/>
  <c r="D10" i="1"/>
  <c r="D35" i="1" l="1"/>
  <c r="M34" i="1"/>
  <c r="N34" i="1"/>
  <c r="G10" i="1"/>
  <c r="H10" i="1" s="1"/>
  <c r="I10" i="1"/>
  <c r="J10" i="1" s="1"/>
  <c r="C21" i="1"/>
  <c r="F11" i="1" l="1"/>
  <c r="E11" i="1"/>
  <c r="L10" i="1"/>
  <c r="K10" i="1"/>
  <c r="G35" i="1"/>
  <c r="H35" i="1" s="1"/>
  <c r="I35" i="1"/>
  <c r="J35" i="1" s="1"/>
  <c r="C22" i="1"/>
  <c r="K35" i="1" l="1"/>
  <c r="F36" i="1"/>
  <c r="L35" i="1"/>
  <c r="E36" i="1"/>
  <c r="M10" i="1"/>
  <c r="N10" i="1"/>
  <c r="D11" i="1"/>
  <c r="C23" i="1"/>
  <c r="N35" i="1" l="1"/>
  <c r="D36" i="1"/>
  <c r="M35" i="1"/>
  <c r="I11" i="1"/>
  <c r="J11" i="1" s="1"/>
  <c r="G11" i="1"/>
  <c r="H11" i="1" s="1"/>
  <c r="L11" i="1" l="1"/>
  <c r="K11" i="1"/>
  <c r="F12" i="1"/>
  <c r="E12" i="1"/>
  <c r="I36" i="1"/>
  <c r="J36" i="1" s="1"/>
  <c r="G36" i="1"/>
  <c r="H36" i="1" s="1"/>
  <c r="F37" i="1" l="1"/>
  <c r="K36" i="1"/>
  <c r="L36" i="1"/>
  <c r="E37" i="1"/>
  <c r="N11" i="1"/>
  <c r="M11" i="1"/>
  <c r="D12" i="1"/>
  <c r="N36" i="1" l="1"/>
  <c r="M36" i="1"/>
  <c r="D37" i="1"/>
  <c r="G12" i="1"/>
  <c r="H12" i="1" s="1"/>
  <c r="I12" i="1"/>
  <c r="J12" i="1" s="1"/>
  <c r="G37" i="1" l="1"/>
  <c r="H37" i="1" s="1"/>
  <c r="I37" i="1"/>
  <c r="J37" i="1" s="1"/>
  <c r="L12" i="1"/>
  <c r="F13" i="1"/>
  <c r="E13" i="1"/>
  <c r="K12" i="1"/>
  <c r="L37" i="1" l="1"/>
  <c r="K37" i="1"/>
  <c r="E38" i="1"/>
  <c r="F38" i="1"/>
  <c r="M12" i="1"/>
  <c r="N12" i="1"/>
  <c r="D13" i="1"/>
  <c r="N37" i="1" l="1"/>
  <c r="D38" i="1"/>
  <c r="M37" i="1"/>
  <c r="I13" i="1"/>
  <c r="J13" i="1" s="1"/>
  <c r="G13" i="1"/>
  <c r="H13" i="1" s="1"/>
  <c r="F14" i="1" l="1"/>
  <c r="L13" i="1"/>
  <c r="K13" i="1"/>
  <c r="E14" i="1"/>
  <c r="G38" i="1"/>
  <c r="H38" i="1" s="1"/>
  <c r="I38" i="1"/>
  <c r="J38" i="1" s="1"/>
  <c r="F39" i="1" l="1"/>
  <c r="L38" i="1"/>
  <c r="K38" i="1"/>
  <c r="E39" i="1"/>
  <c r="N13" i="1"/>
  <c r="M13" i="1"/>
  <c r="D14" i="1"/>
  <c r="G14" i="1" l="1"/>
  <c r="H14" i="1" s="1"/>
  <c r="I14" i="1"/>
  <c r="J14" i="1" s="1"/>
  <c r="M38" i="1"/>
  <c r="N38" i="1"/>
  <c r="D39" i="1"/>
  <c r="I39" i="1" l="1"/>
  <c r="J39" i="1" s="1"/>
  <c r="G39" i="1"/>
  <c r="H39" i="1" s="1"/>
  <c r="L14" i="1"/>
  <c r="F15" i="1"/>
  <c r="E15" i="1"/>
  <c r="K14" i="1"/>
  <c r="M14" i="1" l="1"/>
  <c r="N14" i="1"/>
  <c r="D15" i="1"/>
  <c r="K39" i="1"/>
  <c r="L39" i="1"/>
  <c r="I15" i="1" l="1"/>
  <c r="J15" i="1" s="1"/>
  <c r="G15" i="1"/>
  <c r="H15" i="1" s="1"/>
  <c r="M39" i="1"/>
  <c r="N39" i="1"/>
  <c r="E16" i="1" l="1"/>
  <c r="F16" i="1"/>
  <c r="K15" i="1"/>
  <c r="L15" i="1"/>
  <c r="N15" i="1" l="1"/>
  <c r="M15" i="1"/>
  <c r="D16" i="1"/>
  <c r="G16" i="1" l="1"/>
  <c r="H16" i="1" s="1"/>
  <c r="I16" i="1"/>
  <c r="J16" i="1" s="1"/>
  <c r="L16" i="1" l="1"/>
  <c r="E17" i="1"/>
  <c r="K16" i="1"/>
  <c r="F17" i="1"/>
  <c r="M16" i="1" l="1"/>
  <c r="N16" i="1"/>
  <c r="D17" i="1"/>
  <c r="I17" i="1" l="1"/>
  <c r="J17" i="1" s="1"/>
  <c r="G17" i="1"/>
  <c r="H17" i="1" s="1"/>
  <c r="F18" i="1" l="1"/>
  <c r="E18" i="1"/>
  <c r="K17" i="1"/>
  <c r="L17" i="1"/>
  <c r="N17" i="1" l="1"/>
  <c r="M17" i="1"/>
  <c r="D18" i="1"/>
  <c r="G18" i="1" l="1"/>
  <c r="H18" i="1" s="1"/>
  <c r="I18" i="1"/>
  <c r="J18" i="1" s="1"/>
  <c r="E19" i="1" l="1"/>
  <c r="L18" i="1"/>
  <c r="K18" i="1"/>
  <c r="F19" i="1"/>
  <c r="M18" i="1" l="1"/>
  <c r="N18" i="1"/>
  <c r="D19" i="1"/>
  <c r="I19" i="1" l="1"/>
  <c r="J19" i="1" s="1"/>
  <c r="G19" i="1"/>
  <c r="H19" i="1" s="1"/>
  <c r="L19" i="1" l="1"/>
  <c r="K19" i="1"/>
  <c r="F20" i="1"/>
  <c r="E20" i="1"/>
  <c r="M19" i="1" l="1"/>
  <c r="N19" i="1"/>
  <c r="D20" i="1"/>
  <c r="G20" i="1" l="1"/>
  <c r="H20" i="1" s="1"/>
  <c r="I20" i="1"/>
  <c r="J20" i="1" s="1"/>
  <c r="E21" i="1" l="1"/>
  <c r="K20" i="1"/>
  <c r="F21" i="1"/>
  <c r="L20" i="1"/>
  <c r="M20" i="1" l="1"/>
  <c r="N20" i="1"/>
  <c r="D21" i="1"/>
  <c r="I21" i="1" l="1"/>
  <c r="J21" i="1" s="1"/>
  <c r="G21" i="1"/>
  <c r="H21" i="1" s="1"/>
  <c r="L21" i="1" l="1"/>
  <c r="F22" i="1"/>
  <c r="E22" i="1"/>
  <c r="K21" i="1"/>
  <c r="M21" i="1" l="1"/>
  <c r="N21" i="1"/>
  <c r="D22" i="1"/>
  <c r="G22" i="1" l="1"/>
  <c r="H22" i="1" s="1"/>
  <c r="I22" i="1"/>
  <c r="J22" i="1" s="1"/>
  <c r="L22" i="1" l="1"/>
  <c r="K22" i="1"/>
  <c r="E23" i="1"/>
  <c r="F23" i="1"/>
  <c r="M22" i="1" l="1"/>
  <c r="N22" i="1"/>
  <c r="D23" i="1"/>
  <c r="I23" i="1" l="1"/>
  <c r="J23" i="1" s="1"/>
  <c r="G23" i="1"/>
  <c r="H23" i="1" s="1"/>
  <c r="K23" i="1" l="1"/>
  <c r="L23" i="1"/>
  <c r="M23" i="1" l="1"/>
  <c r="N23" i="1"/>
</calcChain>
</file>

<file path=xl/sharedStrings.xml><?xml version="1.0" encoding="utf-8"?>
<sst xmlns="http://schemas.openxmlformats.org/spreadsheetml/2006/main" count="19" uniqueCount="19">
  <si>
    <t>STEP 2 EVALUATION</t>
  </si>
  <si>
    <t>STEP 1 EVALUATION</t>
  </si>
  <si>
    <t>Lesson Learnt/ Impovement</t>
  </si>
  <si>
    <t>Strategies used</t>
  </si>
  <si>
    <t>% gain</t>
  </si>
  <si>
    <t>Available Funds</t>
  </si>
  <si>
    <t>Cumm Profit/Loss</t>
  </si>
  <si>
    <t>Closing Capital</t>
  </si>
  <si>
    <t>Reward</t>
  </si>
  <si>
    <t>Max. Risk</t>
  </si>
  <si>
    <t>Ideal Cumm P&amp;L</t>
  </si>
  <si>
    <t>Ideal P&amp;L</t>
  </si>
  <si>
    <t>Disposable Capital (5%)</t>
  </si>
  <si>
    <t>Disposable Capital (10%)</t>
  </si>
  <si>
    <t>Fluctuating Capital</t>
  </si>
  <si>
    <t>Capital</t>
  </si>
  <si>
    <t>Days</t>
  </si>
  <si>
    <t>DATE</t>
  </si>
  <si>
    <t>30 - 40 Pips per Day Optimum profit (Capital of $10,000)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</si>
</sst>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14" fontId="0" fillId="0" borderId="0" xfId="0" applyNumberFormat="1"/>
    <xf numFmtId="4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44" fontId="2" fillId="0" borderId="5" xfId="2" applyFont="1" applyBorder="1" applyAlignment="1">
      <alignment horizontal="center" vertical="center" textRotation="90"/>
    </xf>
    <xf numFmtId="9" fontId="0" fillId="0" borderId="6" xfId="3" applyFont="1" applyBorder="1"/>
    <xf numFmtId="44" fontId="0" fillId="0" borderId="3" xfId="2" applyFont="1" applyBorder="1"/>
    <xf numFmtId="44" fontId="0" fillId="0" borderId="7" xfId="2" applyFont="1" applyBorder="1"/>
    <xf numFmtId="44" fontId="0" fillId="0" borderId="8" xfId="2" applyFont="1" applyBorder="1"/>
    <xf numFmtId="0" fontId="0" fillId="0" borderId="6" xfId="0" applyBorder="1"/>
    <xf numFmtId="14" fontId="0" fillId="0" borderId="9" xfId="0" applyNumberFormat="1" applyBorder="1"/>
    <xf numFmtId="44" fontId="2" fillId="0" borderId="10" xfId="2" applyFont="1" applyBorder="1" applyAlignment="1">
      <alignment horizontal="center" vertical="center" textRotation="90"/>
    </xf>
    <xf numFmtId="9" fontId="0" fillId="0" borderId="9" xfId="3" applyFont="1" applyBorder="1"/>
    <xf numFmtId="44" fontId="0" fillId="0" borderId="1" xfId="2" applyFont="1" applyBorder="1"/>
    <xf numFmtId="44" fontId="0" fillId="0" borderId="11" xfId="2" applyFont="1" applyBorder="1"/>
    <xf numFmtId="44" fontId="0" fillId="0" borderId="12" xfId="2" applyFont="1" applyBorder="1"/>
    <xf numFmtId="0" fontId="0" fillId="0" borderId="9" xfId="0" applyBorder="1"/>
    <xf numFmtId="164" fontId="0" fillId="0" borderId="13" xfId="0" applyNumberFormat="1" applyBorder="1"/>
    <xf numFmtId="164" fontId="0" fillId="0" borderId="14" xfId="3" applyNumberFormat="1" applyFont="1" applyBorder="1"/>
    <xf numFmtId="44" fontId="2" fillId="0" borderId="15" xfId="2" applyFont="1" applyBorder="1" applyAlignment="1">
      <alignment horizontal="center" vertical="center" textRotation="90"/>
    </xf>
    <xf numFmtId="9" fontId="0" fillId="0" borderId="16" xfId="3" applyFont="1" applyBorder="1"/>
    <xf numFmtId="44" fontId="0" fillId="0" borderId="13" xfId="2" applyFont="1" applyBorder="1"/>
    <xf numFmtId="44" fontId="0" fillId="0" borderId="17" xfId="2" applyFont="1" applyBorder="1"/>
    <xf numFmtId="44" fontId="0" fillId="0" borderId="18" xfId="2" applyFont="1" applyBorder="1"/>
    <xf numFmtId="0" fontId="0" fillId="0" borderId="16" xfId="0" applyBorder="1"/>
    <xf numFmtId="43" fontId="0" fillId="0" borderId="0" xfId="1" applyFont="1"/>
    <xf numFmtId="44" fontId="2" fillId="0" borderId="19" xfId="2" applyFont="1" applyBorder="1" applyAlignment="1">
      <alignment vertical="center" textRotation="90"/>
    </xf>
    <xf numFmtId="9" fontId="0" fillId="0" borderId="0" xfId="3" applyFont="1"/>
    <xf numFmtId="164" fontId="0" fillId="0" borderId="0" xfId="0" applyNumberFormat="1"/>
    <xf numFmtId="44" fontId="3" fillId="0" borderId="19" xfId="2" applyFont="1" applyBorder="1" applyAlignment="1">
      <alignment horizontal="center" vertical="center" textRotation="90"/>
    </xf>
    <xf numFmtId="44" fontId="0" fillId="0" borderId="2" xfId="2" applyFont="1" applyBorder="1"/>
    <xf numFmtId="0" fontId="0" fillId="0" borderId="20" xfId="0" applyBorder="1"/>
    <xf numFmtId="164" fontId="0" fillId="0" borderId="9" xfId="3" applyNumberFormat="1" applyFont="1" applyBorder="1"/>
    <xf numFmtId="10" fontId="0" fillId="0" borderId="1" xfId="0" applyNumberFormat="1" applyBorder="1"/>
    <xf numFmtId="10" fontId="0" fillId="0" borderId="0" xfId="3" applyNumberFormat="1" applyFont="1"/>
    <xf numFmtId="44" fontId="3" fillId="0" borderId="21" xfId="2" applyFont="1" applyBorder="1" applyAlignment="1">
      <alignment horizontal="center" vertical="center" textRotation="90"/>
    </xf>
    <xf numFmtId="164" fontId="0" fillId="0" borderId="16" xfId="3" applyNumberFormat="1" applyFont="1" applyBorder="1"/>
    <xf numFmtId="44" fontId="0" fillId="0" borderId="14" xfId="2" applyFont="1" applyBorder="1"/>
    <xf numFmtId="0" fontId="0" fillId="0" borderId="22" xfId="0" applyBorder="1"/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0" fontId="2" fillId="0" borderId="25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0" xfId="0" applyFon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5275A-6F8A-4641-ABE2-2D4279B4041E}">
  <dimension ref="A1:S59"/>
  <sheetViews>
    <sheetView tabSelected="1" topLeftCell="A2" workbookViewId="0">
      <pane ySplit="1" topLeftCell="A3" activePane="bottomLeft" state="frozen"/>
      <selection activeCell="A2" sqref="A2"/>
      <selection pane="bottomLeft" activeCell="J47" sqref="J47"/>
    </sheetView>
  </sheetViews>
  <sheetFormatPr defaultRowHeight="15" x14ac:dyDescent="0.25"/>
  <cols>
    <col min="1" max="1" width="10.7109375" bestFit="1" customWidth="1"/>
    <col min="2" max="2" width="5.140625" bestFit="1" customWidth="1"/>
    <col min="3" max="5" width="11.5703125" bestFit="1" customWidth="1"/>
    <col min="6" max="6" width="11.5703125" customWidth="1"/>
    <col min="7" max="7" width="8.140625" bestFit="1" customWidth="1"/>
    <col min="8" max="8" width="10.5703125" bestFit="1" customWidth="1"/>
    <col min="9" max="9" width="8.140625" bestFit="1" customWidth="1"/>
    <col min="10" max="10" width="9.85546875" bestFit="1" customWidth="1"/>
    <col min="11" max="11" width="10.5703125" hidden="1" customWidth="1"/>
    <col min="12" max="12" width="10.7109375" bestFit="1" customWidth="1"/>
    <col min="13" max="13" width="11.5703125" bestFit="1" customWidth="1"/>
    <col min="14" max="14" width="6.7109375" bestFit="1" customWidth="1"/>
    <col min="15" max="15" width="3.7109375" bestFit="1" customWidth="1"/>
    <col min="16" max="16" width="3.5703125" customWidth="1"/>
    <col min="17" max="17" width="14.28515625" customWidth="1"/>
    <col min="18" max="18" width="24.5703125" customWidth="1"/>
  </cols>
  <sheetData>
    <row r="1" spans="1:19" ht="19.5" thickBot="1" x14ac:dyDescent="0.35">
      <c r="D1" s="54"/>
      <c r="E1" s="54" t="s">
        <v>18</v>
      </c>
      <c r="F1" s="54"/>
      <c r="G1" s="54"/>
      <c r="H1" s="54"/>
      <c r="I1" s="54"/>
      <c r="J1" s="54"/>
      <c r="K1" s="54"/>
      <c r="L1" s="54"/>
      <c r="O1" s="54"/>
    </row>
    <row r="2" spans="1:19" ht="45.75" thickBot="1" x14ac:dyDescent="0.3">
      <c r="A2" s="53" t="s">
        <v>17</v>
      </c>
      <c r="B2" s="52" t="s">
        <v>16</v>
      </c>
      <c r="C2" s="51" t="s">
        <v>15</v>
      </c>
      <c r="D2" s="49" t="s">
        <v>14</v>
      </c>
      <c r="E2" s="49" t="s">
        <v>13</v>
      </c>
      <c r="F2" s="49" t="s">
        <v>12</v>
      </c>
      <c r="G2" s="49" t="s">
        <v>11</v>
      </c>
      <c r="H2" s="49" t="s">
        <v>10</v>
      </c>
      <c r="I2" s="49" t="s">
        <v>9</v>
      </c>
      <c r="J2" s="49" t="s">
        <v>8</v>
      </c>
      <c r="K2" s="49" t="s">
        <v>7</v>
      </c>
      <c r="L2" s="50" t="s">
        <v>6</v>
      </c>
      <c r="M2" s="50" t="s">
        <v>5</v>
      </c>
      <c r="N2" s="49" t="s">
        <v>4</v>
      </c>
      <c r="O2" s="48"/>
      <c r="Q2" s="47" t="s">
        <v>3</v>
      </c>
      <c r="R2" s="47" t="s">
        <v>2</v>
      </c>
    </row>
    <row r="3" spans="1:19" ht="15.75" thickBot="1" x14ac:dyDescent="0.3">
      <c r="A3" s="46"/>
      <c r="B3" s="44"/>
      <c r="C3" s="44"/>
      <c r="D3" s="44"/>
      <c r="E3" s="44"/>
      <c r="F3" s="44"/>
      <c r="G3" s="44"/>
      <c r="H3" s="44"/>
      <c r="I3" s="45">
        <v>3.0000000000000001E-3</v>
      </c>
      <c r="J3" s="45">
        <f>I3*2</f>
        <v>6.0000000000000001E-3</v>
      </c>
      <c r="K3" s="44"/>
      <c r="L3" s="44"/>
      <c r="M3" s="44"/>
      <c r="N3" s="43"/>
      <c r="O3" s="42"/>
    </row>
    <row r="4" spans="1:19" ht="15" customHeight="1" x14ac:dyDescent="0.25">
      <c r="A4" s="13">
        <v>45971</v>
      </c>
      <c r="B4" s="41">
        <v>1</v>
      </c>
      <c r="C4" s="40">
        <v>5000</v>
      </c>
      <c r="D4" s="25">
        <f>C4</f>
        <v>5000</v>
      </c>
      <c r="E4" s="25">
        <f>C4*10%</f>
        <v>500</v>
      </c>
      <c r="F4" s="25">
        <f>E4/2</f>
        <v>250</v>
      </c>
      <c r="G4" s="25">
        <f>D4*$J$3</f>
        <v>30</v>
      </c>
      <c r="H4" s="25">
        <f>G4</f>
        <v>30</v>
      </c>
      <c r="I4" s="25">
        <f>D4*$I$3</f>
        <v>15</v>
      </c>
      <c r="J4" s="17">
        <f>I4*2</f>
        <v>30</v>
      </c>
      <c r="K4" s="25">
        <f>E4+J4</f>
        <v>530</v>
      </c>
      <c r="L4" s="25">
        <f>J4</f>
        <v>30</v>
      </c>
      <c r="M4" s="24">
        <f>5000+L4</f>
        <v>5030</v>
      </c>
      <c r="N4" s="39">
        <f>L4/C4</f>
        <v>6.0000000000000001E-3</v>
      </c>
      <c r="O4" s="38" t="s">
        <v>1</v>
      </c>
      <c r="P4" s="2"/>
      <c r="Q4" s="21"/>
      <c r="R4" s="20"/>
      <c r="S4" s="37"/>
    </row>
    <row r="5" spans="1:19" x14ac:dyDescent="0.25">
      <c r="A5" s="13">
        <v>45972</v>
      </c>
      <c r="B5" s="34">
        <v>2</v>
      </c>
      <c r="C5" s="33">
        <v>5000</v>
      </c>
      <c r="D5" s="17">
        <f>C5+L4</f>
        <v>5030</v>
      </c>
      <c r="E5" s="17">
        <f>E4+J4</f>
        <v>530</v>
      </c>
      <c r="F5" s="17">
        <f>F4+J4</f>
        <v>280</v>
      </c>
      <c r="G5" s="17">
        <f>D5*$J$3</f>
        <v>30.18</v>
      </c>
      <c r="H5" s="17">
        <f>H4+G5</f>
        <v>60.18</v>
      </c>
      <c r="I5" s="17">
        <f>D5*$I$3</f>
        <v>15.09</v>
      </c>
      <c r="J5" s="17">
        <f>I5*2</f>
        <v>30.18</v>
      </c>
      <c r="K5" s="17">
        <f>E5+J5</f>
        <v>560.17999999999995</v>
      </c>
      <c r="L5" s="17">
        <f>L4+J5</f>
        <v>60.18</v>
      </c>
      <c r="M5" s="16">
        <f>5000+L5</f>
        <v>5060.18</v>
      </c>
      <c r="N5" s="35">
        <f>L5/C5</f>
        <v>1.2036E-2</v>
      </c>
      <c r="O5" s="32"/>
      <c r="P5" s="2"/>
      <c r="Q5" s="4"/>
      <c r="R5" s="3"/>
    </row>
    <row r="6" spans="1:19" x14ac:dyDescent="0.25">
      <c r="A6" s="13">
        <v>45973</v>
      </c>
      <c r="B6" s="34">
        <v>3</v>
      </c>
      <c r="C6" s="33">
        <f>C5</f>
        <v>5000</v>
      </c>
      <c r="D6" s="17">
        <f>C6+L5</f>
        <v>5060.18</v>
      </c>
      <c r="E6" s="17">
        <f>E5+J5</f>
        <v>560.17999999999995</v>
      </c>
      <c r="F6" s="17">
        <f>F5+J5</f>
        <v>310.18</v>
      </c>
      <c r="G6" s="17">
        <f>D6*$J$3</f>
        <v>30.361080000000001</v>
      </c>
      <c r="H6" s="17">
        <f>H5+G6</f>
        <v>90.541079999999994</v>
      </c>
      <c r="I6" s="17">
        <f>D6*$I$3</f>
        <v>15.180540000000001</v>
      </c>
      <c r="J6" s="17">
        <f>I6*2</f>
        <v>30.361080000000001</v>
      </c>
      <c r="K6" s="17">
        <f>E6+J6</f>
        <v>590.54107999999997</v>
      </c>
      <c r="L6" s="17">
        <f>L5+J6</f>
        <v>90.541079999999994</v>
      </c>
      <c r="M6" s="16">
        <f>5000+L6</f>
        <v>5090.54108</v>
      </c>
      <c r="N6" s="35">
        <f>L6/C6</f>
        <v>1.8108216E-2</v>
      </c>
      <c r="O6" s="32"/>
      <c r="P6" s="2"/>
      <c r="Q6" s="4"/>
      <c r="R6" s="3"/>
    </row>
    <row r="7" spans="1:19" x14ac:dyDescent="0.25">
      <c r="A7" s="13">
        <v>45974</v>
      </c>
      <c r="B7" s="34">
        <v>4</v>
      </c>
      <c r="C7" s="33">
        <f>C6</f>
        <v>5000</v>
      </c>
      <c r="D7" s="17">
        <f>C7+L6</f>
        <v>5090.54108</v>
      </c>
      <c r="E7" s="17">
        <f>E6+J6</f>
        <v>590.54107999999997</v>
      </c>
      <c r="F7" s="17">
        <f>F6+J6</f>
        <v>340.54108000000002</v>
      </c>
      <c r="G7" s="17">
        <f>D7*$J$3</f>
        <v>30.543246480000001</v>
      </c>
      <c r="H7" s="17">
        <f>H6+G7</f>
        <v>121.08432647999999</v>
      </c>
      <c r="I7" s="17">
        <f>D7*$I$3</f>
        <v>15.27162324</v>
      </c>
      <c r="J7" s="17">
        <f>I7*2</f>
        <v>30.543246480000001</v>
      </c>
      <c r="K7" s="17">
        <f>E7+J7</f>
        <v>621.08432647999996</v>
      </c>
      <c r="L7" s="17">
        <f>L6+J7</f>
        <v>121.08432647999999</v>
      </c>
      <c r="M7" s="16">
        <f>5000+L7</f>
        <v>5121.0843264799996</v>
      </c>
      <c r="N7" s="35">
        <f>L7/C7</f>
        <v>2.4216865295999996E-2</v>
      </c>
      <c r="O7" s="32"/>
      <c r="P7" s="2"/>
      <c r="Q7" s="4"/>
      <c r="R7" s="36"/>
    </row>
    <row r="8" spans="1:19" x14ac:dyDescent="0.25">
      <c r="A8" s="13">
        <v>45975</v>
      </c>
      <c r="B8" s="34">
        <v>5</v>
      </c>
      <c r="C8" s="33">
        <f>C7</f>
        <v>5000</v>
      </c>
      <c r="D8" s="17">
        <f>C8+L7</f>
        <v>5121.0843264799996</v>
      </c>
      <c r="E8" s="17">
        <f>E7+J7</f>
        <v>621.08432647999996</v>
      </c>
      <c r="F8" s="17">
        <f>F7+J7</f>
        <v>371.08432648000002</v>
      </c>
      <c r="G8" s="17">
        <f>D8*$J$3</f>
        <v>30.726505958879997</v>
      </c>
      <c r="H8" s="17">
        <f>H7+G8</f>
        <v>151.81083243887997</v>
      </c>
      <c r="I8" s="17">
        <f>D8*$I$3</f>
        <v>15.363252979439999</v>
      </c>
      <c r="J8" s="17">
        <f>I8*2</f>
        <v>30.726505958879997</v>
      </c>
      <c r="K8" s="17">
        <f>E8+J8</f>
        <v>651.81083243887997</v>
      </c>
      <c r="L8" s="17">
        <f>L7+J8</f>
        <v>151.81083243887997</v>
      </c>
      <c r="M8" s="16">
        <f>5000+L8</f>
        <v>5151.8108324388795</v>
      </c>
      <c r="N8" s="35">
        <f>L8/C8</f>
        <v>3.0362166487775993E-2</v>
      </c>
      <c r="O8" s="32"/>
      <c r="P8" s="2"/>
      <c r="Q8" s="4"/>
      <c r="R8" s="3"/>
    </row>
    <row r="9" spans="1:19" x14ac:dyDescent="0.25">
      <c r="A9" s="13">
        <v>45978</v>
      </c>
      <c r="B9" s="34">
        <v>6</v>
      </c>
      <c r="C9" s="33">
        <f>C8</f>
        <v>5000</v>
      </c>
      <c r="D9" s="17">
        <f>C9+L8</f>
        <v>5151.8108324388795</v>
      </c>
      <c r="E9" s="17">
        <f>E8+J8</f>
        <v>651.81083243887997</v>
      </c>
      <c r="F9" s="17">
        <f>F8+J8</f>
        <v>401.81083243888003</v>
      </c>
      <c r="G9" s="17">
        <f>D9*$J$3</f>
        <v>30.910864994633279</v>
      </c>
      <c r="H9" s="17">
        <f>H8+G9</f>
        <v>182.72169743351324</v>
      </c>
      <c r="I9" s="17">
        <f>D9*$I$3</f>
        <v>15.455432497316639</v>
      </c>
      <c r="J9" s="17">
        <f>I9*2</f>
        <v>30.910864994633279</v>
      </c>
      <c r="K9" s="17">
        <f>E9+J9</f>
        <v>682.72169743351321</v>
      </c>
      <c r="L9" s="17">
        <f>L8+J9</f>
        <v>182.72169743351324</v>
      </c>
      <c r="M9" s="16">
        <f>5000+L9</f>
        <v>5182.7216974335133</v>
      </c>
      <c r="N9" s="35">
        <f>L9/C9</f>
        <v>3.6544339486702646E-2</v>
      </c>
      <c r="O9" s="32"/>
      <c r="P9" s="2"/>
      <c r="Q9" s="4"/>
      <c r="R9" s="3"/>
    </row>
    <row r="10" spans="1:19" x14ac:dyDescent="0.25">
      <c r="A10" s="13">
        <v>45979</v>
      </c>
      <c r="B10" s="34">
        <v>7</v>
      </c>
      <c r="C10" s="33">
        <f>C9</f>
        <v>5000</v>
      </c>
      <c r="D10" s="17">
        <f>C10+L9</f>
        <v>5182.7216974335133</v>
      </c>
      <c r="E10" s="17">
        <f>E9+J9</f>
        <v>682.72169743351321</v>
      </c>
      <c r="F10" s="17">
        <f>F9+J9</f>
        <v>432.72169743351333</v>
      </c>
      <c r="G10" s="17">
        <f>D10*$J$3</f>
        <v>31.096330184601079</v>
      </c>
      <c r="H10" s="17">
        <f>H9+G10</f>
        <v>213.81802761811431</v>
      </c>
      <c r="I10" s="17">
        <f>D10*$I$3</f>
        <v>15.54816509230054</v>
      </c>
      <c r="J10" s="17">
        <f>I10*2</f>
        <v>31.096330184601079</v>
      </c>
      <c r="K10" s="17">
        <f>E10+J10</f>
        <v>713.81802761811434</v>
      </c>
      <c r="L10" s="17">
        <f>L9+J10</f>
        <v>213.81802761811431</v>
      </c>
      <c r="M10" s="16">
        <f>5000+L10</f>
        <v>5213.8180276181147</v>
      </c>
      <c r="N10" s="35">
        <f>L10/C10</f>
        <v>4.2763605523622863E-2</v>
      </c>
      <c r="O10" s="32"/>
      <c r="P10" s="2"/>
      <c r="Q10" s="4"/>
      <c r="R10" s="3"/>
    </row>
    <row r="11" spans="1:19" x14ac:dyDescent="0.25">
      <c r="A11" s="13">
        <v>45980</v>
      </c>
      <c r="B11" s="34">
        <v>8</v>
      </c>
      <c r="C11" s="33">
        <f>C10</f>
        <v>5000</v>
      </c>
      <c r="D11" s="17">
        <f>C11+L10</f>
        <v>5213.8180276181147</v>
      </c>
      <c r="E11" s="17">
        <f>E10+J10</f>
        <v>713.81802761811434</v>
      </c>
      <c r="F11" s="17">
        <f>F10+J10</f>
        <v>463.8180276181144</v>
      </c>
      <c r="G11" s="17">
        <f>D11*$J$3</f>
        <v>31.28290816570869</v>
      </c>
      <c r="H11" s="17">
        <f>H10+G11</f>
        <v>245.10093578382299</v>
      </c>
      <c r="I11" s="17">
        <f>D11*$I$3</f>
        <v>15.641454082854345</v>
      </c>
      <c r="J11" s="17">
        <f>I11*2</f>
        <v>31.28290816570869</v>
      </c>
      <c r="K11" s="17">
        <f>E11+J11</f>
        <v>745.10093578382305</v>
      </c>
      <c r="L11" s="17">
        <f>L10+J11</f>
        <v>245.10093578382299</v>
      </c>
      <c r="M11" s="16">
        <f>5000+L11</f>
        <v>5245.1009357838229</v>
      </c>
      <c r="N11" s="35">
        <f>L11/C11</f>
        <v>4.9020187156764601E-2</v>
      </c>
      <c r="O11" s="32"/>
      <c r="P11" s="2"/>
      <c r="Q11" s="4"/>
      <c r="R11" s="3"/>
    </row>
    <row r="12" spans="1:19" x14ac:dyDescent="0.25">
      <c r="A12" s="13">
        <v>45981</v>
      </c>
      <c r="B12" s="34">
        <v>9</v>
      </c>
      <c r="C12" s="33">
        <f>C11</f>
        <v>5000</v>
      </c>
      <c r="D12" s="17">
        <f>C12+L11</f>
        <v>5245.1009357838229</v>
      </c>
      <c r="E12" s="17">
        <f>E11+J11</f>
        <v>745.10093578382305</v>
      </c>
      <c r="F12" s="17">
        <f>F11+J11</f>
        <v>495.1009357838231</v>
      </c>
      <c r="G12" s="17">
        <f>D12*$J$3</f>
        <v>31.470605614702936</v>
      </c>
      <c r="H12" s="17">
        <f>H11+G12</f>
        <v>276.57154139852594</v>
      </c>
      <c r="I12" s="17">
        <f>D12*$I$3</f>
        <v>15.735302807351468</v>
      </c>
      <c r="J12" s="17">
        <f>I12*2</f>
        <v>31.470605614702936</v>
      </c>
      <c r="K12" s="17">
        <f>E12+J12</f>
        <v>776.57154139852594</v>
      </c>
      <c r="L12" s="17">
        <f>L11+J12</f>
        <v>276.57154139852594</v>
      </c>
      <c r="M12" s="16">
        <f>5000+L12</f>
        <v>5276.5715413985263</v>
      </c>
      <c r="N12" s="35">
        <f>L12/C12</f>
        <v>5.5314308279705189E-2</v>
      </c>
      <c r="O12" s="32"/>
      <c r="P12" s="2"/>
      <c r="Q12" s="4"/>
      <c r="R12" s="3"/>
    </row>
    <row r="13" spans="1:19" x14ac:dyDescent="0.25">
      <c r="A13" s="13">
        <v>45982</v>
      </c>
      <c r="B13" s="34">
        <v>10</v>
      </c>
      <c r="C13" s="33">
        <f>C12</f>
        <v>5000</v>
      </c>
      <c r="D13" s="17">
        <f>C13+L12</f>
        <v>5276.5715413985263</v>
      </c>
      <c r="E13" s="17">
        <f>E12+J12</f>
        <v>776.57154139852594</v>
      </c>
      <c r="F13" s="17">
        <f>F12+J12</f>
        <v>526.57154139852605</v>
      </c>
      <c r="G13" s="17">
        <f>D13*$J$3</f>
        <v>31.659429248391159</v>
      </c>
      <c r="H13" s="17">
        <f>H12+G13</f>
        <v>308.23097064691711</v>
      </c>
      <c r="I13" s="17">
        <f>D13*$I$3</f>
        <v>15.82971462419558</v>
      </c>
      <c r="J13" s="17">
        <f>I13*2</f>
        <v>31.659429248391159</v>
      </c>
      <c r="K13" s="17">
        <f>E13+J13</f>
        <v>808.23097064691706</v>
      </c>
      <c r="L13" s="17">
        <f>L12+J13</f>
        <v>308.23097064691711</v>
      </c>
      <c r="M13" s="16">
        <f>5000+L13</f>
        <v>5308.2309706469168</v>
      </c>
      <c r="N13" s="35">
        <f>L13/C13</f>
        <v>6.1646194129383422E-2</v>
      </c>
      <c r="O13" s="32"/>
      <c r="P13" s="2"/>
      <c r="Q13" s="4"/>
      <c r="R13" s="3"/>
    </row>
    <row r="14" spans="1:19" x14ac:dyDescent="0.25">
      <c r="A14" s="13">
        <v>45985</v>
      </c>
      <c r="B14" s="34">
        <v>11</v>
      </c>
      <c r="C14" s="33">
        <f>C13</f>
        <v>5000</v>
      </c>
      <c r="D14" s="17">
        <f>C14+L13</f>
        <v>5308.2309706469168</v>
      </c>
      <c r="E14" s="17">
        <f>E13+J13</f>
        <v>808.23097064691706</v>
      </c>
      <c r="F14" s="17">
        <f>F13+J13</f>
        <v>558.23097064691717</v>
      </c>
      <c r="G14" s="17">
        <f>D14*$J$3</f>
        <v>31.849385823881502</v>
      </c>
      <c r="H14" s="17">
        <f>H13+G14</f>
        <v>340.08035647079862</v>
      </c>
      <c r="I14" s="17">
        <f>D14*$I$3</f>
        <v>15.924692911940751</v>
      </c>
      <c r="J14" s="17">
        <f>I14*2</f>
        <v>31.849385823881502</v>
      </c>
      <c r="K14" s="17">
        <f>E14+J14</f>
        <v>840.08035647079851</v>
      </c>
      <c r="L14" s="17">
        <f>L13+J14</f>
        <v>340.08035647079862</v>
      </c>
      <c r="M14" s="16">
        <f>5000+L14</f>
        <v>5340.0803564707985</v>
      </c>
      <c r="N14" s="35">
        <f>L14/C14</f>
        <v>6.8016071294159722E-2</v>
      </c>
      <c r="O14" s="32"/>
      <c r="P14" s="2"/>
      <c r="Q14" s="4"/>
      <c r="R14" s="3"/>
    </row>
    <row r="15" spans="1:19" x14ac:dyDescent="0.25">
      <c r="A15" s="13">
        <v>45986</v>
      </c>
      <c r="B15" s="34">
        <v>12</v>
      </c>
      <c r="C15" s="33">
        <f>C14</f>
        <v>5000</v>
      </c>
      <c r="D15" s="17">
        <f>C15+L14</f>
        <v>5340.0803564707985</v>
      </c>
      <c r="E15" s="17">
        <f>E14+J14</f>
        <v>840.08035647079851</v>
      </c>
      <c r="F15" s="17">
        <f>F14+J14</f>
        <v>590.08035647079862</v>
      </c>
      <c r="G15" s="17">
        <f>D15*$J$3</f>
        <v>32.040482138824792</v>
      </c>
      <c r="H15" s="17">
        <f>H14+G15</f>
        <v>372.12083860962343</v>
      </c>
      <c r="I15" s="17">
        <f>D15*$I$3</f>
        <v>16.020241069412396</v>
      </c>
      <c r="J15" s="17">
        <f>I15*2</f>
        <v>32.040482138824792</v>
      </c>
      <c r="K15" s="17">
        <f>E15+J15</f>
        <v>872.12083860962332</v>
      </c>
      <c r="L15" s="17">
        <f>L14+J15</f>
        <v>372.12083860962343</v>
      </c>
      <c r="M15" s="16">
        <f>5000+L15</f>
        <v>5372.1208386096232</v>
      </c>
      <c r="N15" s="35">
        <f>L15/C15</f>
        <v>7.4424167721924686E-2</v>
      </c>
      <c r="O15" s="32"/>
      <c r="P15" s="2"/>
      <c r="Q15" s="4"/>
      <c r="R15" s="3"/>
    </row>
    <row r="16" spans="1:19" x14ac:dyDescent="0.25">
      <c r="A16" s="13">
        <v>45987</v>
      </c>
      <c r="B16" s="34">
        <v>13</v>
      </c>
      <c r="C16" s="33">
        <f>C15</f>
        <v>5000</v>
      </c>
      <c r="D16" s="17">
        <f>C16+L15</f>
        <v>5372.1208386096232</v>
      </c>
      <c r="E16" s="17">
        <f>E15+J15</f>
        <v>872.12083860962332</v>
      </c>
      <c r="F16" s="17">
        <f>F15+J15</f>
        <v>622.12083860962343</v>
      </c>
      <c r="G16" s="17">
        <f>D16*$J$3</f>
        <v>32.232725031657743</v>
      </c>
      <c r="H16" s="17">
        <f>H15+G16</f>
        <v>404.3535636412812</v>
      </c>
      <c r="I16" s="17">
        <f>D16*$I$3</f>
        <v>16.116362515828872</v>
      </c>
      <c r="J16" s="17">
        <f>I16*2</f>
        <v>32.232725031657743</v>
      </c>
      <c r="K16" s="17">
        <f>E16+J16</f>
        <v>904.35356364128108</v>
      </c>
      <c r="L16" s="17">
        <f>L15+J16</f>
        <v>404.3535636412812</v>
      </c>
      <c r="M16" s="16">
        <f>5000+L16</f>
        <v>5404.3535636412817</v>
      </c>
      <c r="N16" s="35">
        <f>L16/C16</f>
        <v>8.0870712728256244E-2</v>
      </c>
      <c r="O16" s="32"/>
      <c r="P16" s="2"/>
      <c r="Q16" s="4"/>
      <c r="R16" s="3"/>
    </row>
    <row r="17" spans="1:18" x14ac:dyDescent="0.25">
      <c r="A17" s="13">
        <v>45988</v>
      </c>
      <c r="B17" s="34">
        <v>14</v>
      </c>
      <c r="C17" s="33">
        <f>C16</f>
        <v>5000</v>
      </c>
      <c r="D17" s="17">
        <f>C17+L16</f>
        <v>5404.3535636412817</v>
      </c>
      <c r="E17" s="17">
        <f>E16+J16</f>
        <v>904.35356364128108</v>
      </c>
      <c r="F17" s="17">
        <f>F16+J16</f>
        <v>654.3535636412812</v>
      </c>
      <c r="G17" s="17">
        <f>D17*$J$3</f>
        <v>32.426121381847693</v>
      </c>
      <c r="H17" s="17">
        <f>H16+G17</f>
        <v>436.77968502312888</v>
      </c>
      <c r="I17" s="17">
        <f>D17*$I$3</f>
        <v>16.213060690923847</v>
      </c>
      <c r="J17" s="17">
        <f>I17*2</f>
        <v>32.426121381847693</v>
      </c>
      <c r="K17" s="17">
        <f>E17+J17</f>
        <v>936.77968502312876</v>
      </c>
      <c r="L17" s="17">
        <f>L16+J17</f>
        <v>436.77968502312888</v>
      </c>
      <c r="M17" s="16">
        <f>5000+L17</f>
        <v>5436.7796850231289</v>
      </c>
      <c r="N17" s="35">
        <f>L17/C17</f>
        <v>8.735593700462578E-2</v>
      </c>
      <c r="O17" s="32"/>
      <c r="P17" s="2"/>
      <c r="Q17" s="4"/>
      <c r="R17" s="3"/>
    </row>
    <row r="18" spans="1:18" x14ac:dyDescent="0.25">
      <c r="A18" s="13">
        <v>45989</v>
      </c>
      <c r="B18" s="34">
        <v>15</v>
      </c>
      <c r="C18" s="33">
        <f>C17</f>
        <v>5000</v>
      </c>
      <c r="D18" s="17">
        <f>C18+L17</f>
        <v>5436.7796850231289</v>
      </c>
      <c r="E18" s="17">
        <f>E17+J17</f>
        <v>936.77968502312876</v>
      </c>
      <c r="F18" s="17">
        <f>F17+J17</f>
        <v>686.77968502312888</v>
      </c>
      <c r="G18" s="17">
        <f>D18*$J$3</f>
        <v>32.620678110138776</v>
      </c>
      <c r="H18" s="17">
        <f>H17+G18</f>
        <v>469.40036313326766</v>
      </c>
      <c r="I18" s="17">
        <f>D18*$I$3</f>
        <v>16.310339055069388</v>
      </c>
      <c r="J18" s="17">
        <f>I18*2</f>
        <v>32.620678110138776</v>
      </c>
      <c r="K18" s="17">
        <f>E18+J18</f>
        <v>969.40036313326755</v>
      </c>
      <c r="L18" s="17">
        <f>L17+J18</f>
        <v>469.40036313326766</v>
      </c>
      <c r="M18" s="16">
        <f>5000+L18</f>
        <v>5469.400363133268</v>
      </c>
      <c r="N18" s="35">
        <f>L18/C18</f>
        <v>9.388007262665353E-2</v>
      </c>
      <c r="O18" s="32"/>
      <c r="P18" s="2"/>
      <c r="Q18" s="4"/>
      <c r="R18" s="3"/>
    </row>
    <row r="19" spans="1:18" x14ac:dyDescent="0.25">
      <c r="A19" s="13">
        <v>45992</v>
      </c>
      <c r="B19" s="34">
        <v>16</v>
      </c>
      <c r="C19" s="33">
        <f>C18</f>
        <v>5000</v>
      </c>
      <c r="D19" s="17">
        <f>C19+L18</f>
        <v>5469.400363133268</v>
      </c>
      <c r="E19" s="17">
        <f>E18+J18</f>
        <v>969.40036313326755</v>
      </c>
      <c r="F19" s="17">
        <f>F18+J18</f>
        <v>719.40036313326766</v>
      </c>
      <c r="G19" s="17">
        <f>D19*$J$3</f>
        <v>32.816402178799606</v>
      </c>
      <c r="H19" s="17">
        <f>H18+G19</f>
        <v>502.21676531206725</v>
      </c>
      <c r="I19" s="17">
        <f>D19*$I$3</f>
        <v>16.408201089399803</v>
      </c>
      <c r="J19" s="17">
        <f>I19*2</f>
        <v>32.816402178799606</v>
      </c>
      <c r="K19" s="17">
        <f>E19+J19</f>
        <v>1002.2167653120672</v>
      </c>
      <c r="L19" s="17">
        <f>L18+J19</f>
        <v>502.21676531206725</v>
      </c>
      <c r="M19" s="16">
        <f>5000+L19</f>
        <v>5502.2167653120669</v>
      </c>
      <c r="N19" s="35">
        <f>L19/C19</f>
        <v>0.10044335306241345</v>
      </c>
      <c r="O19" s="32"/>
      <c r="P19" s="2"/>
      <c r="Q19" s="4"/>
      <c r="R19" s="3"/>
    </row>
    <row r="20" spans="1:18" x14ac:dyDescent="0.25">
      <c r="A20" s="13">
        <v>45993</v>
      </c>
      <c r="B20" s="34">
        <v>17</v>
      </c>
      <c r="C20" s="33">
        <f>C19</f>
        <v>5000</v>
      </c>
      <c r="D20" s="17">
        <f>C20+L19</f>
        <v>5502.2167653120669</v>
      </c>
      <c r="E20" s="17">
        <f>E19+J19</f>
        <v>1002.2167653120672</v>
      </c>
      <c r="F20" s="17">
        <f>F19+J19</f>
        <v>752.21676531206731</v>
      </c>
      <c r="G20" s="17">
        <f>D20*$J$3</f>
        <v>33.013300591872401</v>
      </c>
      <c r="H20" s="17">
        <f>H19+G20</f>
        <v>535.2300659039397</v>
      </c>
      <c r="I20" s="17">
        <f>D20*$I$3</f>
        <v>16.5066502959362</v>
      </c>
      <c r="J20" s="17">
        <f>I20*2</f>
        <v>33.013300591872401</v>
      </c>
      <c r="K20" s="17">
        <f>E20+J20</f>
        <v>1035.2300659039397</v>
      </c>
      <c r="L20" s="17">
        <f>L19+J20</f>
        <v>535.2300659039397</v>
      </c>
      <c r="M20" s="16">
        <f>5000+L20</f>
        <v>5535.2300659039392</v>
      </c>
      <c r="N20" s="35">
        <f>L20/C20</f>
        <v>0.10704601318078794</v>
      </c>
      <c r="O20" s="32"/>
      <c r="P20" s="2"/>
      <c r="Q20" s="4"/>
      <c r="R20" s="3"/>
    </row>
    <row r="21" spans="1:18" x14ac:dyDescent="0.25">
      <c r="A21" s="13">
        <v>45994</v>
      </c>
      <c r="B21" s="34">
        <v>18</v>
      </c>
      <c r="C21" s="33">
        <f>C20</f>
        <v>5000</v>
      </c>
      <c r="D21" s="17">
        <f>C21+L20</f>
        <v>5535.2300659039392</v>
      </c>
      <c r="E21" s="17">
        <f>E20+J20</f>
        <v>1035.2300659039397</v>
      </c>
      <c r="F21" s="17">
        <f>F20+J20</f>
        <v>785.2300659039397</v>
      </c>
      <c r="G21" s="17">
        <f>D21*$J$3</f>
        <v>33.211380395423639</v>
      </c>
      <c r="H21" s="17">
        <f>H20+G21</f>
        <v>568.44144629936329</v>
      </c>
      <c r="I21" s="17">
        <f>D21*$I$3</f>
        <v>16.605690197711819</v>
      </c>
      <c r="J21" s="17">
        <f>I21*2</f>
        <v>33.211380395423639</v>
      </c>
      <c r="K21" s="17">
        <f>E21+J21</f>
        <v>1068.4414462993634</v>
      </c>
      <c r="L21" s="17">
        <f>L20+J21</f>
        <v>568.44144629936329</v>
      </c>
      <c r="M21" s="16">
        <f>5000+L21</f>
        <v>5568.4414462993636</v>
      </c>
      <c r="N21" s="35">
        <f>L21/C21</f>
        <v>0.11368828925987266</v>
      </c>
      <c r="O21" s="32"/>
      <c r="P21" s="2"/>
      <c r="Q21" s="4"/>
      <c r="R21" s="3"/>
    </row>
    <row r="22" spans="1:18" x14ac:dyDescent="0.25">
      <c r="A22" s="13">
        <v>45995</v>
      </c>
      <c r="B22" s="34">
        <v>19</v>
      </c>
      <c r="C22" s="33">
        <f>C21</f>
        <v>5000</v>
      </c>
      <c r="D22" s="17">
        <f>C22+L21</f>
        <v>5568.4414462993636</v>
      </c>
      <c r="E22" s="17">
        <f>E21+J21</f>
        <v>1068.4414462993634</v>
      </c>
      <c r="F22" s="17">
        <f>F21+J21</f>
        <v>818.44144629936329</v>
      </c>
      <c r="G22" s="17">
        <f>D22*$J$3</f>
        <v>33.410648677796182</v>
      </c>
      <c r="H22" s="17">
        <f>H21+G22</f>
        <v>601.85209497715948</v>
      </c>
      <c r="I22" s="17">
        <f>D22*$I$3</f>
        <v>16.705324338898091</v>
      </c>
      <c r="J22" s="17">
        <f>I22*2</f>
        <v>33.410648677796182</v>
      </c>
      <c r="K22" s="17">
        <f>E22+J22</f>
        <v>1101.8520949771596</v>
      </c>
      <c r="L22" s="17">
        <f>L21+J22</f>
        <v>601.85209497715948</v>
      </c>
      <c r="M22" s="16">
        <f>5000+L22</f>
        <v>5601.8520949771591</v>
      </c>
      <c r="N22" s="35">
        <f>L22/C22</f>
        <v>0.1203704189954319</v>
      </c>
      <c r="O22" s="32"/>
      <c r="P22" s="2"/>
      <c r="Q22" s="4"/>
      <c r="R22" s="3"/>
    </row>
    <row r="23" spans="1:18" x14ac:dyDescent="0.25">
      <c r="A23" s="13">
        <v>45996</v>
      </c>
      <c r="B23" s="34">
        <v>20</v>
      </c>
      <c r="C23" s="33">
        <f>C22</f>
        <v>5000</v>
      </c>
      <c r="D23" s="17">
        <f>C23+L22</f>
        <v>5601.8520949771591</v>
      </c>
      <c r="E23" s="17">
        <f>E22+J22</f>
        <v>1101.8520949771596</v>
      </c>
      <c r="F23" s="17">
        <f>F22+J22</f>
        <v>851.85209497715948</v>
      </c>
      <c r="G23" s="17">
        <f>D23*$J$3</f>
        <v>33.611112569862954</v>
      </c>
      <c r="H23" s="17">
        <f>H22+G23</f>
        <v>635.46320754702242</v>
      </c>
      <c r="I23" s="17">
        <f>D23*$I$3</f>
        <v>16.805556284931477</v>
      </c>
      <c r="J23" s="17">
        <f>I23*2</f>
        <v>33.611112569862954</v>
      </c>
      <c r="K23" s="17">
        <f>E23+J23</f>
        <v>1135.4632075470226</v>
      </c>
      <c r="L23" s="17">
        <f>L22+J23</f>
        <v>635.46320754702242</v>
      </c>
      <c r="M23" s="16">
        <f>5000+L23</f>
        <v>5635.4632075470226</v>
      </c>
      <c r="N23" s="35">
        <f>L23/C23</f>
        <v>0.1270926415094045</v>
      </c>
      <c r="O23" s="32"/>
      <c r="P23" s="2"/>
      <c r="Q23" s="4"/>
      <c r="R23" s="3"/>
    </row>
    <row r="24" spans="1:18" ht="15.75" thickBot="1" x14ac:dyDescent="0.3">
      <c r="B24" s="34"/>
      <c r="C24" s="33"/>
      <c r="D24" s="17"/>
      <c r="E24" s="17"/>
      <c r="F24" s="17"/>
      <c r="G24" s="17"/>
      <c r="H24" s="17"/>
      <c r="I24" s="17"/>
      <c r="J24" s="17"/>
      <c r="K24" s="17"/>
      <c r="L24" s="17"/>
      <c r="M24" s="16"/>
      <c r="N24" s="35"/>
      <c r="O24" s="32"/>
      <c r="P24" s="2"/>
      <c r="Q24" s="6"/>
      <c r="R24" s="5"/>
    </row>
    <row r="25" spans="1:18" x14ac:dyDescent="0.25">
      <c r="B25" s="34"/>
      <c r="C25" s="33"/>
      <c r="D25" s="17"/>
      <c r="E25" s="17"/>
      <c r="F25" s="17"/>
      <c r="G25" s="17"/>
      <c r="H25" s="17"/>
      <c r="I25" s="17"/>
      <c r="J25" s="17"/>
      <c r="K25" s="17"/>
      <c r="L25" s="17"/>
      <c r="M25" s="16"/>
      <c r="N25" s="15"/>
      <c r="O25" s="32"/>
      <c r="P25" s="2"/>
      <c r="Q25" s="31"/>
      <c r="R25" s="31"/>
    </row>
    <row r="26" spans="1:18" x14ac:dyDescent="0.25">
      <c r="B26" s="34"/>
      <c r="C26" s="33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5"/>
      <c r="O26" s="32"/>
      <c r="P26" s="2"/>
      <c r="Q26" s="31"/>
      <c r="R26" s="31"/>
    </row>
    <row r="27" spans="1:18" x14ac:dyDescent="0.25">
      <c r="A27" s="1"/>
      <c r="N27" s="30"/>
      <c r="O27" s="29"/>
      <c r="P27" s="2"/>
      <c r="Q27" s="28"/>
      <c r="R27" s="28"/>
    </row>
    <row r="28" spans="1:18" ht="15.75" thickBot="1" x14ac:dyDescent="0.3">
      <c r="A28" s="1"/>
      <c r="N28" s="30"/>
      <c r="O28" s="29"/>
      <c r="P28" s="2"/>
      <c r="Q28" s="28"/>
      <c r="R28" s="28"/>
    </row>
    <row r="29" spans="1:18" x14ac:dyDescent="0.25">
      <c r="A29" s="13">
        <v>45979</v>
      </c>
      <c r="B29" s="27">
        <v>1</v>
      </c>
      <c r="C29" s="26">
        <v>5000</v>
      </c>
      <c r="D29" s="25">
        <f>C29</f>
        <v>5000</v>
      </c>
      <c r="E29" s="25">
        <f>C29*10%</f>
        <v>500</v>
      </c>
      <c r="F29" s="25">
        <f>E29/2</f>
        <v>250</v>
      </c>
      <c r="G29" s="25">
        <f>D29*$J$3</f>
        <v>30</v>
      </c>
      <c r="H29" s="25">
        <f>G29</f>
        <v>30</v>
      </c>
      <c r="I29" s="25">
        <f>D29*$I$3</f>
        <v>15</v>
      </c>
      <c r="J29" s="25">
        <f>I29*2</f>
        <v>30</v>
      </c>
      <c r="K29" s="25">
        <f>E29+J29</f>
        <v>530</v>
      </c>
      <c r="L29" s="25">
        <f>J29</f>
        <v>30</v>
      </c>
      <c r="M29" s="24">
        <f>5000+L29</f>
        <v>5030</v>
      </c>
      <c r="N29" s="23">
        <f>L29/C29</f>
        <v>6.0000000000000001E-3</v>
      </c>
      <c r="O29" s="22" t="s">
        <v>0</v>
      </c>
      <c r="P29" s="2"/>
      <c r="Q29" s="21"/>
      <c r="R29" s="20"/>
    </row>
    <row r="30" spans="1:18" x14ac:dyDescent="0.25">
      <c r="A30" s="13">
        <v>45980</v>
      </c>
      <c r="B30" s="19">
        <v>2</v>
      </c>
      <c r="C30" s="18">
        <v>5000</v>
      </c>
      <c r="D30" s="17">
        <f>C30+L29</f>
        <v>5030</v>
      </c>
      <c r="E30" s="17">
        <f>E29+J29</f>
        <v>530</v>
      </c>
      <c r="F30" s="17">
        <f>F29+J29</f>
        <v>280</v>
      </c>
      <c r="G30" s="17">
        <f>D30*$J$3</f>
        <v>30.18</v>
      </c>
      <c r="H30" s="17">
        <f>H29+G30</f>
        <v>60.18</v>
      </c>
      <c r="I30" s="17">
        <f>D30*$I$3</f>
        <v>15.09</v>
      </c>
      <c r="J30" s="17">
        <f>I30*2</f>
        <v>30.18</v>
      </c>
      <c r="K30" s="17">
        <f>E30+J30</f>
        <v>560.17999999999995</v>
      </c>
      <c r="L30" s="17">
        <f>L29+J30</f>
        <v>60.18</v>
      </c>
      <c r="M30" s="16">
        <f>M29+J30</f>
        <v>5060.18</v>
      </c>
      <c r="N30" s="15">
        <f>L30/C30</f>
        <v>1.2036E-2</v>
      </c>
      <c r="O30" s="14"/>
      <c r="P30" s="2"/>
      <c r="Q30" s="4"/>
      <c r="R30" s="3"/>
    </row>
    <row r="31" spans="1:18" x14ac:dyDescent="0.25">
      <c r="A31" s="13">
        <v>45981</v>
      </c>
      <c r="B31" s="19">
        <v>3</v>
      </c>
      <c r="C31" s="18">
        <v>5000</v>
      </c>
      <c r="D31" s="17">
        <f>C31+L30</f>
        <v>5060.18</v>
      </c>
      <c r="E31" s="17">
        <f>E30+J30</f>
        <v>560.17999999999995</v>
      </c>
      <c r="F31" s="17">
        <f>F30+J30</f>
        <v>310.18</v>
      </c>
      <c r="G31" s="17">
        <f>D31*$J$3</f>
        <v>30.361080000000001</v>
      </c>
      <c r="H31" s="17">
        <f>H30+G31</f>
        <v>90.541079999999994</v>
      </c>
      <c r="I31" s="17">
        <f>D31*$I$3</f>
        <v>15.180540000000001</v>
      </c>
      <c r="J31" s="17">
        <f>I31*2</f>
        <v>30.361080000000001</v>
      </c>
      <c r="K31" s="17">
        <f>E31+J31</f>
        <v>590.54107999999997</v>
      </c>
      <c r="L31" s="17">
        <f>L30+J31</f>
        <v>90.541079999999994</v>
      </c>
      <c r="M31" s="16">
        <f>5000+L31</f>
        <v>5090.54108</v>
      </c>
      <c r="N31" s="15">
        <f>L31/C31</f>
        <v>1.8108216E-2</v>
      </c>
      <c r="O31" s="14"/>
      <c r="P31" s="2"/>
      <c r="Q31" s="4"/>
      <c r="R31" s="3"/>
    </row>
    <row r="32" spans="1:18" x14ac:dyDescent="0.25">
      <c r="A32" s="13">
        <v>45982</v>
      </c>
      <c r="B32" s="19">
        <v>4</v>
      </c>
      <c r="C32" s="18">
        <v>5000</v>
      </c>
      <c r="D32" s="17">
        <f>C32+L31</f>
        <v>5090.54108</v>
      </c>
      <c r="E32" s="17">
        <f>E31+J31</f>
        <v>590.54107999999997</v>
      </c>
      <c r="F32" s="17">
        <f>F31+J31</f>
        <v>340.54108000000002</v>
      </c>
      <c r="G32" s="17">
        <f>D32*$J$3</f>
        <v>30.543246480000001</v>
      </c>
      <c r="H32" s="17">
        <f>H31+G32</f>
        <v>121.08432647999999</v>
      </c>
      <c r="I32" s="17">
        <f>D32*$I$3</f>
        <v>15.27162324</v>
      </c>
      <c r="J32" s="17">
        <f>I32*2</f>
        <v>30.543246480000001</v>
      </c>
      <c r="K32" s="17">
        <f>E32+J32</f>
        <v>621.08432647999996</v>
      </c>
      <c r="L32" s="17">
        <f>L31+J32</f>
        <v>121.08432647999999</v>
      </c>
      <c r="M32" s="16">
        <f>5000+L32</f>
        <v>5121.0843264799996</v>
      </c>
      <c r="N32" s="15">
        <f>L32/C32</f>
        <v>2.4216865295999996E-2</v>
      </c>
      <c r="O32" s="14"/>
      <c r="P32" s="2"/>
      <c r="Q32" s="4"/>
      <c r="R32" s="3"/>
    </row>
    <row r="33" spans="1:18" x14ac:dyDescent="0.25">
      <c r="A33" s="13">
        <v>45985</v>
      </c>
      <c r="B33" s="19">
        <v>5</v>
      </c>
      <c r="C33" s="18">
        <v>5000</v>
      </c>
      <c r="D33" s="17">
        <f>C33+L32</f>
        <v>5121.0843264799996</v>
      </c>
      <c r="E33" s="17">
        <f>E32+J32</f>
        <v>621.08432647999996</v>
      </c>
      <c r="F33" s="17">
        <f>F32+J32</f>
        <v>371.08432648000002</v>
      </c>
      <c r="G33" s="17">
        <f>D33*$J$3</f>
        <v>30.726505958879997</v>
      </c>
      <c r="H33" s="17">
        <f>H32+G33</f>
        <v>151.81083243887997</v>
      </c>
      <c r="I33" s="17">
        <f>D33*$I$3</f>
        <v>15.363252979439999</v>
      </c>
      <c r="J33" s="17">
        <f>I33*2</f>
        <v>30.726505958879997</v>
      </c>
      <c r="K33" s="17">
        <f>E33+J33</f>
        <v>651.81083243887997</v>
      </c>
      <c r="L33" s="17">
        <f>L32+J33</f>
        <v>151.81083243887997</v>
      </c>
      <c r="M33" s="16">
        <f>5000+L33</f>
        <v>5151.8108324388795</v>
      </c>
      <c r="N33" s="15">
        <f>L33/C33</f>
        <v>3.0362166487775993E-2</v>
      </c>
      <c r="O33" s="14"/>
      <c r="P33" s="2"/>
      <c r="Q33" s="4"/>
      <c r="R33" s="3"/>
    </row>
    <row r="34" spans="1:18" x14ac:dyDescent="0.25">
      <c r="A34" s="13">
        <v>45986</v>
      </c>
      <c r="B34" s="19">
        <v>6</v>
      </c>
      <c r="C34" s="18">
        <v>5000</v>
      </c>
      <c r="D34" s="17">
        <f>C34+L33</f>
        <v>5151.8108324388795</v>
      </c>
      <c r="E34" s="17">
        <f>E33+J33</f>
        <v>651.81083243887997</v>
      </c>
      <c r="F34" s="17">
        <f>F33+J33</f>
        <v>401.81083243888003</v>
      </c>
      <c r="G34" s="17">
        <f>D34*$J$3</f>
        <v>30.910864994633279</v>
      </c>
      <c r="H34" s="17">
        <f>H33+G34</f>
        <v>182.72169743351324</v>
      </c>
      <c r="I34" s="17">
        <f>D34*$I$3</f>
        <v>15.455432497316639</v>
      </c>
      <c r="J34" s="17">
        <f>I34*2</f>
        <v>30.910864994633279</v>
      </c>
      <c r="K34" s="17">
        <f>E34+J34</f>
        <v>682.72169743351321</v>
      </c>
      <c r="L34" s="17">
        <f>L33+J34</f>
        <v>182.72169743351324</v>
      </c>
      <c r="M34" s="16">
        <f>5000+L34</f>
        <v>5182.7216974335133</v>
      </c>
      <c r="N34" s="15">
        <f>L34/C34</f>
        <v>3.6544339486702646E-2</v>
      </c>
      <c r="O34" s="14"/>
      <c r="P34" s="2"/>
      <c r="Q34" s="4"/>
      <c r="R34" s="3"/>
    </row>
    <row r="35" spans="1:18" x14ac:dyDescent="0.25">
      <c r="A35" s="13">
        <v>45987</v>
      </c>
      <c r="B35" s="19">
        <v>7</v>
      </c>
      <c r="C35" s="18">
        <v>5000</v>
      </c>
      <c r="D35" s="17">
        <f>C35+L34</f>
        <v>5182.7216974335133</v>
      </c>
      <c r="E35" s="17">
        <f>E34+J34</f>
        <v>682.72169743351321</v>
      </c>
      <c r="F35" s="17">
        <f>F34+J34</f>
        <v>432.72169743351333</v>
      </c>
      <c r="G35" s="17">
        <f>D35*$J$3</f>
        <v>31.096330184601079</v>
      </c>
      <c r="H35" s="17">
        <f>H34+G35</f>
        <v>213.81802761811431</v>
      </c>
      <c r="I35" s="17">
        <f>D35*$I$3</f>
        <v>15.54816509230054</v>
      </c>
      <c r="J35" s="17">
        <f>I35*2</f>
        <v>31.096330184601079</v>
      </c>
      <c r="K35" s="17">
        <f>E35+J35</f>
        <v>713.81802761811434</v>
      </c>
      <c r="L35" s="17">
        <f>L34+J35</f>
        <v>213.81802761811431</v>
      </c>
      <c r="M35" s="16">
        <f>5000+L35</f>
        <v>5213.8180276181147</v>
      </c>
      <c r="N35" s="15">
        <f>L35/C35</f>
        <v>4.2763605523622863E-2</v>
      </c>
      <c r="O35" s="14"/>
      <c r="P35" s="2"/>
      <c r="Q35" s="4"/>
      <c r="R35" s="3"/>
    </row>
    <row r="36" spans="1:18" x14ac:dyDescent="0.25">
      <c r="A36" s="13">
        <v>45988</v>
      </c>
      <c r="B36" s="19">
        <v>8</v>
      </c>
      <c r="C36" s="18">
        <v>5000</v>
      </c>
      <c r="D36" s="17">
        <f>C36+L35</f>
        <v>5213.8180276181147</v>
      </c>
      <c r="E36" s="17">
        <f>E35+J35</f>
        <v>713.81802761811434</v>
      </c>
      <c r="F36" s="17">
        <f>F35+J35</f>
        <v>463.8180276181144</v>
      </c>
      <c r="G36" s="17">
        <f>D36*$J$3</f>
        <v>31.28290816570869</v>
      </c>
      <c r="H36" s="17">
        <f>H35+G36</f>
        <v>245.10093578382299</v>
      </c>
      <c r="I36" s="17">
        <f>D36*$I$3</f>
        <v>15.641454082854345</v>
      </c>
      <c r="J36" s="17">
        <f>I36*2</f>
        <v>31.28290816570869</v>
      </c>
      <c r="K36" s="17">
        <f>E36+J36</f>
        <v>745.10093578382305</v>
      </c>
      <c r="L36" s="17">
        <f>L35+J36</f>
        <v>245.10093578382299</v>
      </c>
      <c r="M36" s="16">
        <f>5000+L36</f>
        <v>5245.1009357838229</v>
      </c>
      <c r="N36" s="15">
        <f>L36/C36</f>
        <v>4.9020187156764601E-2</v>
      </c>
      <c r="O36" s="14"/>
      <c r="P36" s="2"/>
      <c r="Q36" s="4"/>
      <c r="R36" s="3"/>
    </row>
    <row r="37" spans="1:18" x14ac:dyDescent="0.25">
      <c r="A37" s="13">
        <v>45989</v>
      </c>
      <c r="B37" s="19">
        <v>9</v>
      </c>
      <c r="C37" s="18">
        <v>5000</v>
      </c>
      <c r="D37" s="17">
        <f>C37+L36</f>
        <v>5245.1009357838229</v>
      </c>
      <c r="E37" s="17">
        <f>E36+J36</f>
        <v>745.10093578382305</v>
      </c>
      <c r="F37" s="17">
        <f>F36+J36</f>
        <v>495.1009357838231</v>
      </c>
      <c r="G37" s="17">
        <f>D37*$J$3</f>
        <v>31.470605614702936</v>
      </c>
      <c r="H37" s="17">
        <f>H36+G37</f>
        <v>276.57154139852594</v>
      </c>
      <c r="I37" s="17">
        <f>D37*$I$3</f>
        <v>15.735302807351468</v>
      </c>
      <c r="J37" s="17">
        <f>I37*2</f>
        <v>31.470605614702936</v>
      </c>
      <c r="K37" s="17">
        <f>E37+J37</f>
        <v>776.57154139852594</v>
      </c>
      <c r="L37" s="17">
        <f>L36+J37</f>
        <v>276.57154139852594</v>
      </c>
      <c r="M37" s="16">
        <f>5000+L37</f>
        <v>5276.5715413985263</v>
      </c>
      <c r="N37" s="15">
        <f>L37/C37</f>
        <v>5.5314308279705189E-2</v>
      </c>
      <c r="O37" s="14"/>
      <c r="P37" s="2"/>
      <c r="Q37" s="4"/>
      <c r="R37" s="3"/>
    </row>
    <row r="38" spans="1:18" x14ac:dyDescent="0.25">
      <c r="A38" s="13">
        <v>45992</v>
      </c>
      <c r="B38" s="19">
        <v>10</v>
      </c>
      <c r="C38" s="18">
        <v>5000</v>
      </c>
      <c r="D38" s="17">
        <f>C38+L37</f>
        <v>5276.5715413985263</v>
      </c>
      <c r="E38" s="17">
        <f>E37+J37</f>
        <v>776.57154139852594</v>
      </c>
      <c r="F38" s="17">
        <f>F37+J37</f>
        <v>526.57154139852605</v>
      </c>
      <c r="G38" s="17">
        <f>D38*$J$3</f>
        <v>31.659429248391159</v>
      </c>
      <c r="H38" s="17">
        <f>H37+G38</f>
        <v>308.23097064691711</v>
      </c>
      <c r="I38" s="17">
        <f>D38*$I$3</f>
        <v>15.82971462419558</v>
      </c>
      <c r="J38" s="17">
        <f>I38*2</f>
        <v>31.659429248391159</v>
      </c>
      <c r="K38" s="17">
        <f>E38+J38</f>
        <v>808.23097064691706</v>
      </c>
      <c r="L38" s="17">
        <f>L37+J38</f>
        <v>308.23097064691711</v>
      </c>
      <c r="M38" s="16">
        <f>5000+L38</f>
        <v>5308.2309706469168</v>
      </c>
      <c r="N38" s="15">
        <f>L38/C38</f>
        <v>6.1646194129383422E-2</v>
      </c>
      <c r="O38" s="14"/>
      <c r="P38" s="2"/>
      <c r="Q38" s="4"/>
      <c r="R38" s="3"/>
    </row>
    <row r="39" spans="1:18" ht="15.75" thickBot="1" x14ac:dyDescent="0.3">
      <c r="A39" s="13">
        <v>45993</v>
      </c>
      <c r="B39" s="12">
        <v>11</v>
      </c>
      <c r="C39" s="11">
        <v>5000</v>
      </c>
      <c r="D39" s="10">
        <f>C39+L38</f>
        <v>5308.2309706469168</v>
      </c>
      <c r="E39" s="10">
        <f>E38+J38</f>
        <v>808.23097064691706</v>
      </c>
      <c r="F39" s="10">
        <f>F38+J38</f>
        <v>558.23097064691717</v>
      </c>
      <c r="G39" s="10">
        <f>D39*$J$3</f>
        <v>31.849385823881502</v>
      </c>
      <c r="H39" s="10">
        <f>H38+G39</f>
        <v>340.08035647079862</v>
      </c>
      <c r="I39" s="10">
        <f>D39*$I$3</f>
        <v>15.924692911940751</v>
      </c>
      <c r="J39" s="10">
        <f>I39*2</f>
        <v>31.849385823881502</v>
      </c>
      <c r="K39" s="10">
        <f>E39+J39</f>
        <v>840.08035647079851</v>
      </c>
      <c r="L39" s="10">
        <f>L38+J39</f>
        <v>340.08035647079862</v>
      </c>
      <c r="M39" s="9">
        <f>5000+L39</f>
        <v>5340.0803564707985</v>
      </c>
      <c r="N39" s="8">
        <f>L39/C39</f>
        <v>6.8016071294159722E-2</v>
      </c>
      <c r="O39" s="7"/>
      <c r="P39" s="2"/>
      <c r="Q39" s="6"/>
      <c r="R39" s="5"/>
    </row>
    <row r="40" spans="1:18" x14ac:dyDescent="0.25">
      <c r="A40" s="1"/>
      <c r="P40" s="2"/>
      <c r="Q40" s="4"/>
      <c r="R40" s="3"/>
    </row>
    <row r="41" spans="1:18" x14ac:dyDescent="0.25">
      <c r="A41" s="1"/>
      <c r="P41" s="2"/>
    </row>
    <row r="42" spans="1:18" x14ac:dyDescent="0.25">
      <c r="A42" s="1"/>
      <c r="P42" s="2"/>
    </row>
    <row r="43" spans="1:18" x14ac:dyDescent="0.25">
      <c r="A43" s="1"/>
      <c r="P43" s="2"/>
    </row>
    <row r="44" spans="1:18" x14ac:dyDescent="0.25">
      <c r="A44" s="1"/>
      <c r="P44" s="2"/>
    </row>
    <row r="45" spans="1:18" x14ac:dyDescent="0.25">
      <c r="A45" s="1"/>
      <c r="P45" s="2"/>
    </row>
    <row r="46" spans="1:18" x14ac:dyDescent="0.25">
      <c r="A46" s="1"/>
      <c r="P46" s="2"/>
    </row>
    <row r="47" spans="1:18" x14ac:dyDescent="0.25">
      <c r="A47" s="1"/>
      <c r="P47" s="2"/>
    </row>
    <row r="48" spans="1:18" x14ac:dyDescent="0.25">
      <c r="A48" s="1"/>
      <c r="P48" s="2"/>
    </row>
    <row r="49" spans="1:17" x14ac:dyDescent="0.25">
      <c r="A49" s="1"/>
      <c r="P49" s="2"/>
    </row>
    <row r="50" spans="1:17" x14ac:dyDescent="0.25">
      <c r="A50" s="1"/>
      <c r="P50" s="2"/>
      <c r="Q50" s="2"/>
    </row>
    <row r="51" spans="1:17" ht="15" customHeight="1" x14ac:dyDescent="0.25">
      <c r="A51" s="1"/>
    </row>
    <row r="52" spans="1:17" x14ac:dyDescent="0.25">
      <c r="A52" s="1"/>
      <c r="P52" s="2"/>
    </row>
    <row r="53" spans="1:17" x14ac:dyDescent="0.25">
      <c r="A53" s="1"/>
      <c r="P53" s="2"/>
    </row>
    <row r="54" spans="1:17" x14ac:dyDescent="0.25">
      <c r="A54" s="1"/>
      <c r="P54" s="2"/>
    </row>
    <row r="55" spans="1:17" x14ac:dyDescent="0.25">
      <c r="A55" s="1"/>
    </row>
    <row r="56" spans="1:17" x14ac:dyDescent="0.25">
      <c r="A56" s="1"/>
    </row>
    <row r="57" spans="1:17" x14ac:dyDescent="0.25">
      <c r="A57" s="1"/>
    </row>
    <row r="58" spans="1:17" x14ac:dyDescent="0.25">
      <c r="A58" s="1"/>
    </row>
    <row r="59" spans="1:17" x14ac:dyDescent="0.25">
      <c r="A59" s="1"/>
    </row>
  </sheetData>
  <mergeCells count="2">
    <mergeCell ref="O29:O39"/>
    <mergeCell ref="O4:O26"/>
  </mergeCells>
  <conditionalFormatting sqref="J1 J30:J1048576 J3:J28">
    <cfRule type="cellIs" dxfId="1" priority="1" operator="greaterThan">
      <formula>60</formula>
    </cfRule>
  </conditionalFormatting>
  <conditionalFormatting sqref="J30:J57 J4:J28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Evaluation (HS) (5K)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Mercy Karunditu</dc:creator>
  <cp:lastModifiedBy>Mercy Karunditu</cp:lastModifiedBy>
  <dcterms:created xsi:type="dcterms:W3CDTF">2025-11-07T22:02:00Z</dcterms:created>
  <dcterms:modified xsi:type="dcterms:W3CDTF">2025-11-07T22:03:32Z</dcterms:modified>
</cp:coreProperties>
</file>