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48" windowWidth="23256" windowHeight="12516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4" i="1" l="1"/>
  <c r="E4" i="1" s="1"/>
  <c r="E11" i="1" l="1"/>
  <c r="G7" i="1"/>
  <c r="C11" i="1"/>
  <c r="E7" i="1"/>
  <c r="D4" i="1"/>
  <c r="F9" i="1" s="1"/>
  <c r="G9" i="1"/>
  <c r="C7" i="1"/>
  <c r="G11" i="1"/>
  <c r="C9" i="1"/>
  <c r="H4" i="1"/>
  <c r="D7" i="1" l="1"/>
  <c r="F11" i="1"/>
  <c r="C8" i="1"/>
  <c r="F7" i="1"/>
  <c r="D10" i="1"/>
  <c r="C10" i="1" s="1"/>
  <c r="E8" i="1"/>
  <c r="E9" i="1"/>
  <c r="F8" i="1"/>
  <c r="E10" i="1"/>
  <c r="D8" i="1"/>
  <c r="F10" i="1"/>
  <c r="D9" i="1"/>
  <c r="G10" i="1"/>
  <c r="G8" i="1"/>
  <c r="B9" i="1"/>
  <c r="H6" i="1"/>
  <c r="E6" i="1"/>
  <c r="H12" i="1"/>
  <c r="B6" i="1"/>
  <c r="H9" i="1"/>
  <c r="I4" i="1"/>
  <c r="E12" i="1"/>
  <c r="B12" i="1"/>
  <c r="D11" i="1"/>
  <c r="N6" i="1" l="1"/>
  <c r="B8" i="1"/>
  <c r="K6" i="1"/>
  <c r="F6" i="1"/>
  <c r="H7" i="1"/>
  <c r="D12" i="1"/>
  <c r="G12" i="1"/>
  <c r="H10" i="1"/>
  <c r="B11" i="1"/>
  <c r="C6" i="1"/>
  <c r="N14" i="1"/>
  <c r="K11" i="1" s="1"/>
  <c r="M14" i="1"/>
  <c r="K10" i="1" s="1"/>
  <c r="N18" i="1"/>
  <c r="L14" i="1"/>
  <c r="K9" i="1" s="1"/>
  <c r="K18" i="1"/>
  <c r="M18" i="1"/>
  <c r="K14" i="1"/>
  <c r="K8" i="1" s="1"/>
  <c r="L18" i="1"/>
  <c r="J14" i="1"/>
  <c r="K7" i="1" s="1"/>
  <c r="J18" i="1"/>
  <c r="N7" i="1" l="1"/>
  <c r="N11" i="1"/>
  <c r="N9" i="1"/>
  <c r="N10" i="1"/>
  <c r="N8" i="1"/>
</calcChain>
</file>

<file path=xl/sharedStrings.xml><?xml version="1.0" encoding="utf-8"?>
<sst xmlns="http://schemas.openxmlformats.org/spreadsheetml/2006/main" count="25" uniqueCount="20">
  <si>
    <t>Buy at/above</t>
  </si>
  <si>
    <t>Market Price</t>
  </si>
  <si>
    <t>CMP</t>
  </si>
  <si>
    <t>Gann Square of 9 Calculator</t>
  </si>
  <si>
    <t>Target 1</t>
  </si>
  <si>
    <t>Target 2</t>
  </si>
  <si>
    <t>Target 3</t>
  </si>
  <si>
    <t>Target 4</t>
  </si>
  <si>
    <t>Target 5</t>
  </si>
  <si>
    <t>Sell at/below</t>
  </si>
  <si>
    <t>Resistance 1</t>
  </si>
  <si>
    <t>Resistance 2</t>
  </si>
  <si>
    <t>Resistance 3</t>
  </si>
  <si>
    <t>Resistance 4</t>
  </si>
  <si>
    <t>Resistance 5</t>
  </si>
  <si>
    <t>Support 1</t>
  </si>
  <si>
    <t>Support 2</t>
  </si>
  <si>
    <t>Support 3</t>
  </si>
  <si>
    <t>Support 4</t>
  </si>
  <si>
    <t>Support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</si>
</sst>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6C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164" fontId="0" fillId="0" borderId="0" xfId="0" applyNumberFormat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2" fontId="3" fillId="0" borderId="0" xfId="0" applyNumberFormat="1" applyFont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0" fillId="3" borderId="0" xfId="0" applyFill="1" applyAlignment="1" applyProtection="1">
      <protection hidden="1"/>
    </xf>
    <xf numFmtId="0" fontId="0" fillId="4" borderId="1" xfId="0" applyFill="1" applyBorder="1" applyAlignment="1" applyProtection="1">
      <alignment horizontal="center" vertical="center"/>
      <protection hidden="1"/>
    </xf>
    <xf numFmtId="0" fontId="2" fillId="11" borderId="1" xfId="0" applyFont="1" applyFill="1" applyBorder="1" applyAlignment="1" applyProtection="1">
      <alignment horizontal="center" vertical="center"/>
      <protection hidden="1"/>
    </xf>
    <xf numFmtId="0" fontId="2" fillId="8" borderId="0" xfId="0" applyFont="1" applyFill="1" applyAlignment="1" applyProtection="1">
      <alignment horizontal="center" vertical="center"/>
      <protection hidden="1"/>
    </xf>
    <xf numFmtId="0" fontId="0" fillId="12" borderId="1" xfId="0" applyFill="1" applyBorder="1" applyAlignment="1">
      <alignment horizontal="center"/>
    </xf>
    <xf numFmtId="0" fontId="0" fillId="12" borderId="2" xfId="0" applyFill="1" applyBorder="1" applyAlignment="1">
      <alignment horizontal="center" vertical="center"/>
    </xf>
    <xf numFmtId="0" fontId="2" fillId="8" borderId="1" xfId="0" applyFont="1" applyFill="1" applyBorder="1" applyAlignment="1" applyProtection="1">
      <alignment horizontal="center" vertical="center" wrapText="1"/>
      <protection hidden="1"/>
    </xf>
    <xf numFmtId="2" fontId="1" fillId="10" borderId="3" xfId="0" applyNumberFormat="1" applyFont="1" applyFill="1" applyBorder="1" applyAlignment="1" applyProtection="1">
      <alignment horizontal="center" vertical="center"/>
      <protection hidden="1"/>
    </xf>
    <xf numFmtId="2" fontId="0" fillId="4" borderId="1" xfId="0" applyNumberFormat="1" applyFill="1" applyBorder="1" applyAlignment="1" applyProtection="1">
      <alignment horizontal="center" vertical="center"/>
      <protection hidden="1"/>
    </xf>
    <xf numFmtId="2" fontId="3" fillId="5" borderId="1" xfId="0" applyNumberFormat="1" applyFont="1" applyFill="1" applyBorder="1" applyAlignment="1" applyProtection="1">
      <alignment horizontal="center" vertical="center"/>
      <protection hidden="1"/>
    </xf>
    <xf numFmtId="2" fontId="4" fillId="6" borderId="1" xfId="0" applyNumberFormat="1" applyFont="1" applyFill="1" applyBorder="1" applyAlignment="1" applyProtection="1">
      <alignment horizontal="center" vertical="center"/>
      <protection hidden="1"/>
    </xf>
    <xf numFmtId="2" fontId="3" fillId="7" borderId="1" xfId="0" applyNumberFormat="1" applyFont="1" applyFill="1" applyBorder="1" applyAlignment="1" applyProtection="1">
      <alignment horizontal="center" vertical="center"/>
      <protection hidden="1"/>
    </xf>
    <xf numFmtId="2" fontId="1" fillId="10" borderId="1" xfId="0" applyNumberFormat="1" applyFont="1" applyFill="1" applyBorder="1" applyAlignment="1" applyProtection="1">
      <alignment horizontal="center" vertical="center"/>
      <protection hidden="1"/>
    </xf>
    <xf numFmtId="2" fontId="0" fillId="6" borderId="1" xfId="0" applyNumberFormat="1" applyFill="1" applyBorder="1" applyAlignment="1" applyProtection="1">
      <alignment horizontal="center" vertical="center" wrapText="1"/>
      <protection hidden="1"/>
    </xf>
    <xf numFmtId="2" fontId="0" fillId="8" borderId="1" xfId="0" applyNumberFormat="1" applyFill="1" applyBorder="1" applyAlignment="1" applyProtection="1">
      <alignment horizontal="center" vertical="center"/>
      <protection hidden="1"/>
    </xf>
    <xf numFmtId="0" fontId="6" fillId="9" borderId="1" xfId="0" applyFont="1" applyFill="1" applyBorder="1" applyAlignment="1" applyProtection="1">
      <alignment horizontal="center" vertical="center" wrapText="1"/>
      <protection hidden="1"/>
    </xf>
    <xf numFmtId="0" fontId="0" fillId="0" borderId="0" xfId="0"/>
    <xf numFmtId="0" fontId="5" fillId="2" borderId="0" xfId="0" applyFont="1" applyFill="1" applyAlignment="1" applyProtection="1">
      <alignment horizontal="center"/>
      <protection hidden="1"/>
    </xf>
  </cellXfs>
  <cellStyles count="1">
    <cellStyle name="Normal" xfId="0" builtinId="0"/>
  </cellStyles>
  <dxfs count="34"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6699FF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00B0F0"/>
        </patternFill>
      </fill>
    </dxf>
    <dxf>
      <font>
        <b/>
        <i val="0"/>
        <strike/>
      </font>
      <fill>
        <patternFill>
          <bgColor rgb="FF6699FF"/>
        </patternFill>
      </fill>
    </dxf>
    <dxf>
      <font>
        <b/>
        <i val="0"/>
        <strike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zoomScaleNormal="100" workbookViewId="0">
      <selection activeCell="G4" sqref="G4"/>
    </sheetView>
  </sheetViews>
  <sheetFormatPr defaultRowHeight="14.4" x14ac:dyDescent="0.3"/>
  <cols>
    <col min="1" max="1" width="22.21875" customWidth="1"/>
    <col min="2" max="2" width="9.5546875" customWidth="1"/>
    <col min="3" max="3" width="10.109375" bestFit="1" customWidth="1"/>
    <col min="4" max="4" width="9.5546875" customWidth="1"/>
    <col min="5" max="5" width="10.109375" bestFit="1" customWidth="1"/>
    <col min="6" max="6" width="9.5546875" customWidth="1"/>
    <col min="7" max="7" width="10.109375" bestFit="1" customWidth="1"/>
    <col min="8" max="8" width="9.5546875" customWidth="1"/>
    <col min="9" max="9" width="11.6640625" bestFit="1" customWidth="1"/>
    <col min="10" max="10" width="19.44140625" customWidth="1"/>
    <col min="11" max="11" width="21.44140625" customWidth="1"/>
    <col min="12" max="12" width="9.6640625" bestFit="1" customWidth="1"/>
    <col min="13" max="13" width="18" customWidth="1"/>
    <col min="14" max="14" width="20.5546875" customWidth="1"/>
  </cols>
  <sheetData>
    <row r="1" spans="1:19" ht="21" x14ac:dyDescent="0.4">
      <c r="A1" s="1"/>
      <c r="B1" s="26" t="s">
        <v>3</v>
      </c>
      <c r="C1" s="26"/>
      <c r="D1" s="26"/>
      <c r="E1" s="26"/>
      <c r="F1" s="26"/>
      <c r="G1" s="26"/>
      <c r="H1" s="26"/>
      <c r="K1" s="1"/>
      <c r="L1" s="2">
        <v>0.125</v>
      </c>
      <c r="M1" s="1"/>
      <c r="N1" s="1"/>
      <c r="O1" s="1"/>
      <c r="P1" s="1"/>
      <c r="Q1" s="1"/>
      <c r="R1" s="1"/>
      <c r="S1" s="1"/>
    </row>
    <row r="2" spans="1:19" hidden="1" x14ac:dyDescent="0.3">
      <c r="A2" s="1"/>
      <c r="B2" s="1"/>
      <c r="C2" s="1"/>
      <c r="D2" s="1"/>
      <c r="F2" s="9" t="s">
        <v>1</v>
      </c>
      <c r="G2" s="9"/>
      <c r="H2" s="6"/>
      <c r="I2" s="1"/>
      <c r="J2" s="1"/>
      <c r="K2" s="1"/>
      <c r="L2" s="2">
        <v>0.25</v>
      </c>
      <c r="M2" s="1"/>
      <c r="N2" s="1"/>
      <c r="O2" s="3"/>
      <c r="P2" s="1"/>
      <c r="Q2" s="1"/>
      <c r="R2" s="1"/>
      <c r="S2" s="1"/>
    </row>
    <row r="3" spans="1:19" x14ac:dyDescent="0.3">
      <c r="A3" s="1"/>
      <c r="B3" s="1"/>
      <c r="C3" s="1"/>
      <c r="D3" s="1"/>
      <c r="E3" s="1"/>
      <c r="F3" s="11" t="s">
        <v>2</v>
      </c>
      <c r="G3" s="25"/>
      <c r="H3" s="25"/>
      <c r="I3" s="1"/>
      <c r="J3" s="1"/>
      <c r="K3" s="1"/>
      <c r="L3" s="2">
        <v>0.375</v>
      </c>
      <c r="M3" s="1"/>
      <c r="N3" s="3"/>
      <c r="O3" s="1"/>
      <c r="P3" s="1"/>
      <c r="Q3" s="1"/>
      <c r="R3" s="1"/>
      <c r="S3" s="1"/>
    </row>
    <row r="4" spans="1:19" x14ac:dyDescent="0.3">
      <c r="A4" s="4"/>
      <c r="B4" s="4"/>
      <c r="C4" s="4"/>
      <c r="D4" s="5">
        <f>E4-1</f>
        <v>126</v>
      </c>
      <c r="E4" s="5">
        <f>FLOOR(G4,1)</f>
        <v>127</v>
      </c>
      <c r="F4" s="10">
        <v>16292</v>
      </c>
      <c r="G4" s="7">
        <f>SQRT(F4)</f>
        <v>127.6401190848708</v>
      </c>
      <c r="H4" s="5">
        <f>IF(INT(G4)=G4,G4+1,CEILING(G4,1))</f>
        <v>128</v>
      </c>
      <c r="I4" s="5">
        <f>H4+1</f>
        <v>129</v>
      </c>
      <c r="J4" s="4"/>
      <c r="K4" s="4"/>
      <c r="L4" s="5">
        <v>0.5</v>
      </c>
      <c r="M4" s="4"/>
      <c r="N4" s="4"/>
      <c r="O4" s="3"/>
      <c r="P4" s="1"/>
      <c r="Q4" s="1"/>
      <c r="R4" s="1"/>
      <c r="S4" s="1"/>
    </row>
    <row r="5" spans="1:19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5">
        <v>0.625</v>
      </c>
      <c r="M5" s="4"/>
      <c r="N5" s="8"/>
      <c r="O5" s="1"/>
      <c r="P5" s="1"/>
      <c r="Q5" s="1"/>
      <c r="R5" s="1"/>
      <c r="S5" s="1"/>
    </row>
    <row r="6" spans="1:19" ht="45" customHeight="1" x14ac:dyDescent="0.3">
      <c r="B6" s="18">
        <f>($H$4+L2)*($H$4+L2)</f>
        <v>16448.0625</v>
      </c>
      <c r="C6" s="19" t="str">
        <f>IF(AND($F$4&gt;=B6,$F$4&lt;E6),VALUE($F$4),"")</f>
        <v/>
      </c>
      <c r="D6" s="19"/>
      <c r="E6" s="20">
        <f>($H$4+L3)*($H$4+L3)</f>
        <v>16480.140625</v>
      </c>
      <c r="F6" s="19" t="str">
        <f>IF(AND($F$4&gt;=E6,$F$4&lt;H6),VALUE($F$4),"")</f>
        <v/>
      </c>
      <c r="G6" s="19"/>
      <c r="H6" s="18">
        <f>($H$4+L4)*($H$4+L4)</f>
        <v>16512.25</v>
      </c>
      <c r="J6" s="12" t="s">
        <v>0</v>
      </c>
      <c r="K6" s="16">
        <f>IF(C10&lt;&gt;"",VALUE(C9),IF(C8&lt;&gt;"",VALUE(C7),IF(D7&lt;&gt;"",VALUE(E7),IF(F7&lt;&gt;"",VALUE(G7),IF(G8&lt;&gt;"",VALUE(G9),IF(G10&lt;&gt;"",VALUE(G11),IF(F11&lt;&gt;"",VALUE(E11),IF(D11&lt;&gt;"",VALUE(C11),IF(B11&lt;&gt;"",VALUE(B9),IF(B8&lt;&gt;"",VALUE(B6),IF(C6&lt;&gt;"",VALUE(E6),IF(F6&lt;&gt;"",VALUE(H6),IF(H7&lt;&gt;"",VALUE(H9),IF(H10&lt;&gt;"",VALUE(H12),IF(G12&lt;&gt;"",VALUE(E12),IF(D12&lt;&gt;"",VALUE(B12),""))))))))))))))))</f>
        <v>16320.0625</v>
      </c>
      <c r="L6" s="5">
        <v>0.75</v>
      </c>
      <c r="M6" s="15" t="s">
        <v>9</v>
      </c>
      <c r="N6" s="21">
        <f>IF(C10&lt;&gt;"",VALUE(D10),IF(C8&lt;&gt;"",VALUE(C9),IF(D7&lt;&gt;"",VALUE(C7),IF(F7&lt;&gt;"",VALUE(E7),IF(G8&lt;&gt;"",VALUE(G7),IF(G10&lt;&gt;"",VALUE(G9),IF(F11&lt;&gt;"",VALUE(G11),IF(D11&lt;&gt;"",VALUE(E11),IF(B11&lt;&gt;"",VALUE(C11),IF(B8&lt;&gt;"",VALUE(B9),IF(C6&lt;&gt;"",VALUE(B6),IF(F6&lt;&gt;"",VALUE(E6),IF(H7&lt;&gt;"",VALUE(H6),IF(H10&lt;&gt;"",VALUE(H9),IF(G12&lt;&gt;"",VALUE(H12),IF(D12&lt;&gt;"",VALUE(E12),""))))))))))))))))</f>
        <v>16288.140625</v>
      </c>
      <c r="O6" s="3"/>
      <c r="P6" s="1"/>
      <c r="Q6" s="1"/>
      <c r="R6" s="1"/>
      <c r="S6" s="1"/>
    </row>
    <row r="7" spans="1:19" ht="45" customHeight="1" x14ac:dyDescent="0.3">
      <c r="B7" s="19"/>
      <c r="C7" s="18">
        <f>($E$4+L2)*($E$4+L2)</f>
        <v>16192.5625</v>
      </c>
      <c r="D7" s="19" t="str">
        <f>IF(AND($F$4&gt;=C7,$F$4&lt;E7),VALUE($F$4),"")</f>
        <v/>
      </c>
      <c r="E7" s="20">
        <f>($E$4+L3)*($E$4+L3)</f>
        <v>16224.390625</v>
      </c>
      <c r="F7" s="19" t="str">
        <f>IF(AND($F$4&gt;=E7,$F$4&lt;G7),VALUE($F$4),"")</f>
        <v/>
      </c>
      <c r="G7" s="18">
        <f>($E$4+L4)*($E$4+L4)</f>
        <v>16256.25</v>
      </c>
      <c r="H7" s="19" t="str">
        <f>IF(AND($F$4&gt;=H6,$F$4&lt;H9),VALUE($F$4),"")</f>
        <v/>
      </c>
      <c r="J7" s="14" t="s">
        <v>4</v>
      </c>
      <c r="K7" s="17">
        <f>J14*0.9995</f>
        <v>16343.839617187501</v>
      </c>
      <c r="L7" s="5">
        <v>0.875</v>
      </c>
      <c r="M7" s="13" t="s">
        <v>4</v>
      </c>
      <c r="N7" s="17">
        <f>J18*1.0005</f>
        <v>16264.378124999999</v>
      </c>
      <c r="O7" s="1"/>
      <c r="P7" s="1"/>
      <c r="Q7" s="1"/>
      <c r="R7" s="1"/>
      <c r="S7" s="1"/>
    </row>
    <row r="8" spans="1:19" ht="45" customHeight="1" x14ac:dyDescent="0.3">
      <c r="B8" s="19" t="str">
        <f>IF(AND($F$4&gt;=B9,$F$4&lt;B6),VALUE($F$4),"")</f>
        <v/>
      </c>
      <c r="C8" s="19" t="str">
        <f>IF(AND($F$4&gt;=C9,$F$4&lt;C7),VALUE($F$4),"")</f>
        <v/>
      </c>
      <c r="D8" s="18">
        <f>POWER(($D$4+L2),2)</f>
        <v>15939.0625</v>
      </c>
      <c r="E8" s="20">
        <f>POWER(($D$4+L3),2)</f>
        <v>15970.640625</v>
      </c>
      <c r="F8" s="18">
        <f>POWER(($D$4+L4),2)</f>
        <v>16002.25</v>
      </c>
      <c r="G8" s="19" t="str">
        <f>IF(AND($F$4&gt;=G7,$F$4&lt;G9),VALUE($F$4),"")</f>
        <v/>
      </c>
      <c r="H8" s="19"/>
      <c r="J8" s="14" t="s">
        <v>5</v>
      </c>
      <c r="K8" s="17">
        <f>K14*0.9995</f>
        <v>16375.808000000001</v>
      </c>
      <c r="L8" s="5">
        <v>1</v>
      </c>
      <c r="M8" s="13" t="s">
        <v>5</v>
      </c>
      <c r="N8" s="17">
        <f>K18*1.0005</f>
        <v>16232.502820312498</v>
      </c>
      <c r="O8" s="1"/>
      <c r="P8" s="1"/>
      <c r="Q8" s="1"/>
      <c r="R8" s="1"/>
      <c r="S8" s="1"/>
    </row>
    <row r="9" spans="1:19" ht="45" customHeight="1" x14ac:dyDescent="0.3">
      <c r="B9" s="20">
        <f>($H$4+L1)*($H$4+L1)</f>
        <v>16416.015625</v>
      </c>
      <c r="C9" s="20">
        <f>($E$4+L1)*($E$4+L1)</f>
        <v>16160.765625</v>
      </c>
      <c r="D9" s="20">
        <f>POWER(($D$4+L1),2)</f>
        <v>15907.515625</v>
      </c>
      <c r="E9" s="19">
        <f>POWER(D4,2)</f>
        <v>15876</v>
      </c>
      <c r="F9" s="20">
        <f>POWER(($D$4+L5),2)</f>
        <v>16033.890625</v>
      </c>
      <c r="G9" s="20">
        <f>($E$4+L5)*($E$4+L5)</f>
        <v>16288.140625</v>
      </c>
      <c r="H9" s="20">
        <f>($H$4+L5)*($H$4+L5)</f>
        <v>16544.390625</v>
      </c>
      <c r="J9" s="14" t="s">
        <v>6</v>
      </c>
      <c r="K9" s="17">
        <f>L14*0.9995</f>
        <v>16407.8076171875</v>
      </c>
      <c r="L9" s="4"/>
      <c r="M9" s="13" t="s">
        <v>6</v>
      </c>
      <c r="N9" s="17">
        <f>L18*1.0005</f>
        <v>16200.658781249998</v>
      </c>
      <c r="O9" s="1"/>
      <c r="P9" s="1"/>
      <c r="Q9" s="1"/>
      <c r="R9" s="1"/>
      <c r="S9" s="1"/>
    </row>
    <row r="10" spans="1:19" ht="45" customHeight="1" x14ac:dyDescent="0.3">
      <c r="B10" s="19"/>
      <c r="C10" s="19" t="str">
        <f>IF(AND($F$4&gt;=D10,$F$4&lt;C9),VALUE($F$4),"")</f>
        <v/>
      </c>
      <c r="D10" s="18">
        <f>POWER(($D$4+L8),2)</f>
        <v>16129</v>
      </c>
      <c r="E10" s="20">
        <f>POWER(($D$4+L7),2)</f>
        <v>16097.265625</v>
      </c>
      <c r="F10" s="18">
        <f>POWER(($D$4+L6),2)</f>
        <v>16065.5625</v>
      </c>
      <c r="G10" s="19">
        <f>IF(AND($F$4&gt;=G9,$F$4&lt;G11),VALUE($F$4),"")</f>
        <v>16292</v>
      </c>
      <c r="H10" s="19" t="str">
        <f>IF(AND($F$4&gt;=H9,$F$4&lt;H12),VALUE($F$4),"")</f>
        <v/>
      </c>
      <c r="J10" s="14" t="s">
        <v>7</v>
      </c>
      <c r="K10" s="17">
        <f>M14*0.9995</f>
        <v>16439.83846875</v>
      </c>
      <c r="L10" s="4"/>
      <c r="M10" s="13" t="s">
        <v>7</v>
      </c>
      <c r="N10" s="17">
        <f>M18*1.0005</f>
        <v>16168.846007812499</v>
      </c>
      <c r="O10" s="3"/>
      <c r="P10" s="1"/>
      <c r="Q10" s="1"/>
      <c r="R10" s="1"/>
      <c r="S10" s="1"/>
    </row>
    <row r="11" spans="1:19" ht="45" customHeight="1" x14ac:dyDescent="0.3">
      <c r="B11" s="19" t="str">
        <f>IF(AND($F$4&gt;=C11,$F$4&lt;B9),VALUE($F$4),"")</f>
        <v/>
      </c>
      <c r="C11" s="18">
        <f>($E$4+L8)*($E$4+L8)</f>
        <v>16384</v>
      </c>
      <c r="D11" s="19" t="str">
        <f>IF(AND($F$4&gt;=E11,$F$4&lt;C11),VALUE($F$4),"")</f>
        <v/>
      </c>
      <c r="E11" s="20">
        <f>($E$4+L7)*($E$4+L7)</f>
        <v>16352.015625</v>
      </c>
      <c r="F11" s="19" t="str">
        <f>IF(AND($F$4&gt;=G11,$F$4&lt;E11),VALUE($F$4),"")</f>
        <v/>
      </c>
      <c r="G11" s="18">
        <f>($E$4+L6)*($E$4+L6)</f>
        <v>16320.0625</v>
      </c>
      <c r="H11" s="19"/>
      <c r="J11" s="14" t="s">
        <v>8</v>
      </c>
      <c r="K11" s="17">
        <f>N14*0.9995</f>
        <v>16471.900554687501</v>
      </c>
      <c r="L11" s="4"/>
      <c r="M11" s="13" t="s">
        <v>8</v>
      </c>
      <c r="N11" s="17">
        <f>N18*1.0005</f>
        <v>16137.064499999999</v>
      </c>
      <c r="O11" s="1"/>
      <c r="P11" s="1"/>
      <c r="Q11" s="1"/>
      <c r="R11" s="1"/>
      <c r="S11" s="1"/>
    </row>
    <row r="12" spans="1:19" ht="45" customHeight="1" x14ac:dyDescent="0.3">
      <c r="B12" s="18">
        <f>($H$4+L8)*($H$4+L8)</f>
        <v>16641</v>
      </c>
      <c r="C12" s="19"/>
      <c r="D12" s="19" t="str">
        <f>IF(AND($F$4&gt;=E12,$F$4&lt;B12),VALUE($F$4),"")</f>
        <v/>
      </c>
      <c r="E12" s="20">
        <f>($H$4+L7)*($H$4+L7)</f>
        <v>16608.765625</v>
      </c>
      <c r="F12" s="19"/>
      <c r="G12" s="19" t="str">
        <f>IF(AND($F$4&gt;=H12,$F$4&lt;E12),VALUE($F$4),"")</f>
        <v/>
      </c>
      <c r="H12" s="18">
        <f>($H$4+L6)*($H$4+L6)</f>
        <v>16576.5625</v>
      </c>
      <c r="K12" s="4"/>
      <c r="L12" s="4"/>
      <c r="M12" s="4"/>
      <c r="N12" s="4"/>
      <c r="O12" s="3"/>
      <c r="P12" s="1"/>
      <c r="Q12" s="1"/>
      <c r="R12" s="1"/>
      <c r="S12" s="1"/>
    </row>
    <row r="13" spans="1:19" ht="17.100000000000001" customHeight="1" x14ac:dyDescent="0.3">
      <c r="D13" s="4"/>
      <c r="E13" s="4"/>
      <c r="F13" s="4"/>
      <c r="G13" s="4"/>
      <c r="H13" s="4"/>
      <c r="I13" s="4"/>
      <c r="J13" s="24" t="s">
        <v>10</v>
      </c>
      <c r="K13" s="24" t="s">
        <v>11</v>
      </c>
      <c r="L13" s="24" t="s">
        <v>12</v>
      </c>
      <c r="M13" s="24" t="s">
        <v>13</v>
      </c>
      <c r="N13" s="24" t="s">
        <v>14</v>
      </c>
      <c r="O13" s="1"/>
      <c r="P13" s="1"/>
      <c r="Q13" s="1"/>
      <c r="R13" s="1"/>
      <c r="S13" s="1"/>
    </row>
    <row r="14" spans="1:19" ht="17.100000000000001" customHeight="1" x14ac:dyDescent="0.3">
      <c r="J14" s="22">
        <f>IF(C10&lt;&gt;"",VALUE(C7),IF(C8&lt;&gt;"",VALUE(E7),IF(D7&lt;&gt;"",VALUE(G7),IF(F7&lt;&gt;"",VALUE(G9),IF(G8&lt;&gt;"",VALUE(G11),IF(G10&lt;&gt;"",VALUE(E11),IF(F11&lt;&gt;"",VALUE(C11),IF(D11&lt;&gt;"",VALUE(B9),IF(B11&lt;&gt;"",VALUE(B6),IF(B8&lt;&gt;"",VALUE(E6),IF(C6&lt;&gt;"",VALUE(H6),IF(F6&lt;&gt;"",VALUE(H9),IF(H7&lt;&gt;"",VALUE(H12),IF(H10&lt;&gt;"",VALUE(E12),IF(G12&lt;&gt;"",VALUE(B12),IF(D12&lt;&gt;"",VALUE(B12),""))))))))))))))))</f>
        <v>16352.015625</v>
      </c>
      <c r="K14" s="22">
        <f>IF(C10&lt;&gt;"",VALUE(E7),IF(C8&lt;&gt;"",VALUE(G7),IF(D7&lt;&gt;"",VALUE(G9),IF(F7&lt;&gt;"",VALUE(G11),IF(G8&lt;&gt;"",VALUE(E11),IF(G10&lt;&gt;"",VALUE(C11),IF(F11&lt;&gt;"",VALUE(B9),IF(D11&lt;&gt;"",VALUE(B6),IF(B11&lt;&gt;"",VALUE(E6),IF(B8&lt;&gt;"",VALUE(H6),IF(C6&lt;&gt;"",VALUE(H9),IF(F6&lt;&gt;"",VALUE(H12),IF(H7&lt;&gt;"",VALUE(E12),IF(H10&lt;&gt;"",VALUE(B12),IF(G12&lt;&gt;"",VALUE(B12),IF(D12&lt;&gt;"",VALUE(B12),""))))))))))))))))</f>
        <v>16384</v>
      </c>
      <c r="L14" s="22">
        <f>IF(C10&lt;&gt;"",VALUE(G7),IF(C8&lt;&gt;"",VALUE(G9),IF(D7&lt;&gt;"",VALUE(G11),IF(F7&lt;&gt;"",VALUE(E11),IF(G8&lt;&gt;"",VALUE(C11),IF(G10&lt;&gt;"",VALUE(B9),IF(F11&lt;&gt;"",VALUE(B6),IF(D11&lt;&gt;"",VALUE(E6),IF(B11&lt;&gt;"",VALUE(H6),IF(B8&lt;&gt;"",VALUE(H9),IF(C6&lt;&gt;"",VALUE(H12),IF(F6&lt;&gt;"",VALUE(E12),IF(H7&lt;&gt;"",VALUE(B12),IF(H10&lt;&gt;"",VALUE(B12),IF(G12&lt;&gt;"",VALUE(B12),IF(D12&lt;&gt;"",VALUE(B12),""))))))))))))))))</f>
        <v>16416.015625</v>
      </c>
      <c r="M14" s="22">
        <f>IF(C10&lt;&gt;"",VALUE(G9),IF(C8&lt;&gt;"",VALUE(G11),IF(D7&lt;&gt;"",VALUE(E11),IF(F7&lt;&gt;"",VALUE(C11),IF(G8&lt;&gt;"",VALUE(B9),IF(G10&lt;&gt;"",VALUE(B6),IF(F11&lt;&gt;"",VALUE(E6),IF(D11&lt;&gt;"",VALUE(H6),IF(B11&lt;&gt;"",VALUE(H9),IF(B8&lt;&gt;"",VALUE(H12),IF(C6&lt;&gt;"",VALUE(E12),IF(F6&lt;&gt;"",VALUE(B12),IF(H7&lt;&gt;"",VALUE(B12),IF(H10&lt;&gt;"",VALUE(B12),IF(G12&lt;&gt;"",VALUE(B12),IF(D12&lt;&gt;"",VALUE(B12),""))))))))))))))))</f>
        <v>16448.0625</v>
      </c>
      <c r="N14" s="22">
        <f>IF(C10&lt;&gt;"",VALUE(G11),IF(C8&lt;&gt;"",VALUE(E11),IF(D7&lt;&gt;"",VALUE(C11),IF(F7&lt;&gt;"",VALUE(B9),IF(G8&lt;&gt;"",VALUE(B6),IF(G10&lt;&gt;"",VALUE(E6),IF(F11&lt;&gt;"",VALUE(H6),IF(D11&lt;&gt;"",VALUE(H9),IF(B11&lt;&gt;"",VALUE(H12),IF(B8&lt;&gt;"",VALUE(E12),IF(C6&lt;&gt;"",VALUE(B12),IF(F6&lt;&gt;"",VALUE(B12),IF(H7&lt;&gt;"",VALUE(B12),IF(H10&lt;&gt;"",VALUE(B12),IF(G12&lt;&gt;"",VALUE(B12),IF(D12&lt;&gt;"",VALUE(B12),""))))))))))))))))</f>
        <v>16480.140625</v>
      </c>
      <c r="O14" s="3"/>
      <c r="P14" s="1"/>
      <c r="Q14" s="1"/>
      <c r="R14" s="1"/>
      <c r="S14" s="1"/>
    </row>
    <row r="17" spans="1:19" x14ac:dyDescent="0.3">
      <c r="J17" s="24" t="s">
        <v>15</v>
      </c>
      <c r="K17" s="24" t="s">
        <v>16</v>
      </c>
      <c r="L17" s="24" t="s">
        <v>17</v>
      </c>
      <c r="M17" s="24" t="s">
        <v>18</v>
      </c>
      <c r="N17" s="24" t="s">
        <v>19</v>
      </c>
    </row>
    <row r="18" spans="1:19" x14ac:dyDescent="0.3">
      <c r="J18" s="23">
        <f>IF(C10&lt;&gt;"",VALUE(E10),IF(C8&lt;&gt;"",VALUE(D10),IF(D7&lt;&gt;"",VALUE(C9),IF(F7&lt;&gt;"",VALUE(C7),IF(G8&lt;&gt;"",VALUE(E7),IF(G10&lt;&gt;"",VALUE(G7),IF(F11&lt;&gt;"",VALUE(G9),IF(D11&lt;&gt;"",VALUE(G11),IF(B11&lt;&gt;"",VALUE(E11),IF(B8&lt;&gt;"",VALUE(C11),IF(C6&lt;&gt;"",VALUE(B9),IF(F6&lt;&gt;"",VALUE(B6),IF(H7&lt;&gt;"",VALUE(E6),IF(H10&lt;&gt;"",VALUE(H6),IF(G12&lt;&gt;"",VALUE(H9),IF(D12&lt;&gt;"",VALUE(H12),""))))))))))))))))</f>
        <v>16256.25</v>
      </c>
      <c r="K18" s="23">
        <f>IF(C10&lt;&gt;"",VALUE(F10),IF(C8&lt;&gt;"",VALUE(E10),IF(D7&lt;&gt;"",VALUE(D10),IF(F7&lt;&gt;"",VALUE(C9),IF(G8&lt;&gt;"",VALUE(C7),IF(G10&lt;&gt;"",VALUE(E7),IF(F11&lt;&gt;"",VALUE(G7),IF(D11&lt;&gt;"",VALUE(G9),IF(B11&lt;&gt;"",VALUE(G11),IF(B8&lt;&gt;"",VALUE(E11),IF(C6&lt;&gt;"",VALUE(C11),IF(F6&lt;&gt;"",VALUE(B9),IF(H7&lt;&gt;"",VALUE(B6),IF(H10&lt;&gt;"",VALUE(E6),IF(G12&lt;&gt;"",VALUE(H6),IF(D12&lt;&gt;"",VALUE(H9),""))))))))))))))))</f>
        <v>16224.390625</v>
      </c>
      <c r="L18" s="23">
        <f>IF(C10&lt;&gt;"",VALUE(F9),IF(C8&lt;&gt;"",VALUE(F10),IF(D7&lt;&gt;"",VALUE(E10),IF(F7&lt;&gt;"",VALUE(D10),IF(G8&lt;&gt;"",VALUE(C9),IF(G10&lt;&gt;"",VALUE(C7),IF(F11&lt;&gt;"",VALUE(E7),IF(D11&lt;&gt;"",VALUE(G7),IF(B11&lt;&gt;"",VALUE(G9),IF(B8&lt;&gt;"",VALUE(G11),IF(C6&lt;&gt;"",VALUE(E11),IF(F6&lt;&gt;"",VALUE(C11),IF(H7&lt;&gt;"",VALUE(B9),IF(H10&lt;&gt;"",VALUE(B6),IF(G12&lt;&gt;"",VALUE(E6),IF(D12&lt;&gt;"",VALUE(H6),""))))))))))))))))</f>
        <v>16192.5625</v>
      </c>
      <c r="M18" s="23">
        <f>IF(C10&lt;&gt;"",VALUE(F8),IF(C8&lt;&gt;"",VALUE(F9),IF(D7&lt;&gt;"",VALUE(F10),IF(F7&lt;&gt;"",VALUE(E10),IF(G8&lt;&gt;"",VALUE(D10),IF(G10&lt;&gt;"",VALUE(C9),IF(F11&lt;&gt;"",VALUE(C7),IF(D11&lt;&gt;"",VALUE(E7),IF(B11&lt;&gt;"",VALUE(G7),IF(B8&lt;&gt;"",VALUE(G9),IF(C6&lt;&gt;"",VALUE(G11),IF(F6&lt;&gt;"",VALUE(E11),IF(H7&lt;&gt;"",VALUE(C11),IF(H10&lt;&gt;"",VALUE(B9),IF(G12&lt;&gt;"",VALUE(B6),IF(D12&lt;&gt;"",VALUE(E6),""))))))))))))))))</f>
        <v>16160.765625</v>
      </c>
      <c r="N18" s="23">
        <f>IF(C10&lt;&gt;"",VALUE(E8),IF(C8&lt;&gt;"",VALUE(F8),IF(D7&lt;&gt;"",VALUE(F9),IF(F7&lt;&gt;"",VALUE(F10),IF(G8&lt;&gt;"",VALUE(E10),IF(G10&lt;&gt;"",VALUE(D10),IF(F11&lt;&gt;"",VALUE(C9),IF(D11&lt;&gt;"",VALUE(C7),IF(B11&lt;&gt;"",VALUE(E7),IF(B8&lt;&gt;"",VALUE(G7),IF(C6&lt;&gt;"",VALUE(G9),IF(F6&lt;&gt;"",VALUE(G11),IF(H7&lt;&gt;"",VALUE(E11),IF(H10&lt;&gt;"",VALUE(C11),IF(G12&lt;&gt;"",VALUE(B9),IF(D12&lt;&gt;"",VALUE(B6),""))))))))))))))))</f>
        <v>16129</v>
      </c>
    </row>
    <row r="27" spans="1:19" x14ac:dyDescent="0.3">
      <c r="A27" s="1"/>
      <c r="B27" s="1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1"/>
      <c r="P27" s="1"/>
      <c r="Q27" s="1"/>
      <c r="R27" s="1"/>
      <c r="S27" s="1"/>
    </row>
    <row r="28" spans="1:19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3:19" x14ac:dyDescent="0.3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</sheetData>
  <mergeCells count="2">
    <mergeCell ref="G3:H3"/>
    <mergeCell ref="B1:H1"/>
  </mergeCells>
  <conditionalFormatting sqref="C6">
    <cfRule type="expression" dxfId="33" priority="1">
      <formula>$C$6&lt;&gt;""</formula>
    </cfRule>
  </conditionalFormatting>
  <conditionalFormatting sqref="C8">
    <cfRule type="expression" dxfId="32" priority="7">
      <formula>$C$8&lt;&gt;""</formula>
    </cfRule>
  </conditionalFormatting>
  <conditionalFormatting sqref="G10">
    <cfRule type="expression" dxfId="31" priority="10">
      <formula>$G$10&lt;&gt;""</formula>
    </cfRule>
  </conditionalFormatting>
  <conditionalFormatting sqref="C10">
    <cfRule type="expression" dxfId="30" priority="9">
      <formula>$C$10&lt;&gt;""</formula>
    </cfRule>
  </conditionalFormatting>
  <conditionalFormatting sqref="G8">
    <cfRule type="expression" dxfId="29" priority="8">
      <formula>$G$8&lt;&gt;""</formula>
    </cfRule>
  </conditionalFormatting>
  <conditionalFormatting sqref="B11">
    <cfRule type="expression" dxfId="28" priority="12">
      <formula>$B$11&lt;&gt;""</formula>
    </cfRule>
  </conditionalFormatting>
  <conditionalFormatting sqref="D11">
    <cfRule type="expression" dxfId="27" priority="13">
      <formula>$D$11&lt;&gt;""</formula>
    </cfRule>
  </conditionalFormatting>
  <conditionalFormatting sqref="F11">
    <cfRule type="expression" dxfId="26" priority="14">
      <formula>$F$11&lt;&gt;""</formula>
    </cfRule>
  </conditionalFormatting>
  <conditionalFormatting sqref="H11">
    <cfRule type="expression" dxfId="25" priority="15">
      <formula>$H$11&lt;&gt;""</formula>
    </cfRule>
  </conditionalFormatting>
  <conditionalFormatting sqref="D12">
    <cfRule type="expression" dxfId="24" priority="16">
      <formula>$D$12&lt;&gt;""</formula>
    </cfRule>
  </conditionalFormatting>
  <conditionalFormatting sqref="G12">
    <cfRule type="expression" dxfId="23" priority="17">
      <formula>$G$12&lt;&gt;""</formula>
    </cfRule>
  </conditionalFormatting>
  <conditionalFormatting sqref="F6">
    <cfRule type="expression" dxfId="22" priority="2">
      <formula>$F$6&lt;&gt;""</formula>
    </cfRule>
  </conditionalFormatting>
  <conditionalFormatting sqref="D7">
    <cfRule type="expression" dxfId="21" priority="5">
      <formula>$D$7&lt;&gt;""</formula>
    </cfRule>
  </conditionalFormatting>
  <conditionalFormatting sqref="F7">
    <cfRule type="expression" dxfId="20" priority="4">
      <formula>$F$7&lt;&gt;""</formula>
    </cfRule>
  </conditionalFormatting>
  <conditionalFormatting sqref="H7">
    <cfRule type="expression" dxfId="19" priority="3">
      <formula>$H$7&lt;&gt;""</formula>
    </cfRule>
  </conditionalFormatting>
  <conditionalFormatting sqref="B8">
    <cfRule type="expression" dxfId="18" priority="6">
      <formula>$B$8&lt;&gt;""</formula>
    </cfRule>
  </conditionalFormatting>
  <conditionalFormatting sqref="H10">
    <cfRule type="expression" dxfId="17" priority="11">
      <formula>$H$10&lt;&gt;""</formula>
    </cfRule>
  </conditionalFormatting>
  <pageMargins left="0.7" right="0.7" top="0.75" bottom="0.75" header="0.3" footer="0.3"/>
  <pageSetup paperSize="9" scale="3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0" sqref="M10"/>
    </sheetView>
  </sheetViews>
  <sheetFormatPr defaultRowHeight="14.4" x14ac:dyDescent="0.3"/>
  <sheetData/>
  <conditionalFormatting sqref="E1">
    <cfRule type="expression" dxfId="16" priority="1">
      <formula>$E$6&lt;&gt;""</formula>
    </cfRule>
  </conditionalFormatting>
  <conditionalFormatting sqref="E3">
    <cfRule type="expression" dxfId="15" priority="7">
      <formula>$E$8&lt;&gt;""</formula>
    </cfRule>
  </conditionalFormatting>
  <conditionalFormatting sqref="I5">
    <cfRule type="expression" dxfId="14" priority="10">
      <formula>$I$10&lt;&gt;""</formula>
    </cfRule>
  </conditionalFormatting>
  <conditionalFormatting sqref="E5">
    <cfRule type="expression" dxfId="13" priority="9">
      <formula>$E$10&lt;&gt;""</formula>
    </cfRule>
  </conditionalFormatting>
  <conditionalFormatting sqref="I3">
    <cfRule type="expression" dxfId="12" priority="8">
      <formula>$I$8&lt;&gt;""</formula>
    </cfRule>
  </conditionalFormatting>
  <conditionalFormatting sqref="D6">
    <cfRule type="expression" dxfId="11" priority="12">
      <formula>$D$11&lt;&gt;""</formula>
    </cfRule>
  </conditionalFormatting>
  <conditionalFormatting sqref="F6">
    <cfRule type="expression" dxfId="10" priority="13">
      <formula>$F$11&lt;&gt;""</formula>
    </cfRule>
  </conditionalFormatting>
  <conditionalFormatting sqref="H6">
    <cfRule type="expression" dxfId="9" priority="14">
      <formula>$H$11&lt;&gt;""</formula>
    </cfRule>
  </conditionalFormatting>
  <conditionalFormatting sqref="J6">
    <cfRule type="expression" dxfId="8" priority="15">
      <formula>$J$11&lt;&gt;""</formula>
    </cfRule>
  </conditionalFormatting>
  <conditionalFormatting sqref="F7">
    <cfRule type="expression" dxfId="7" priority="16">
      <formula>$F$12&lt;&gt;""</formula>
    </cfRule>
  </conditionalFormatting>
  <conditionalFormatting sqref="I7">
    <cfRule type="expression" dxfId="6" priority="17">
      <formula>$I$12&lt;&gt;""</formula>
    </cfRule>
  </conditionalFormatting>
  <conditionalFormatting sqref="H1">
    <cfRule type="expression" dxfId="5" priority="2">
      <formula>$H$6&lt;&gt;""</formula>
    </cfRule>
  </conditionalFormatting>
  <conditionalFormatting sqref="F2">
    <cfRule type="expression" dxfId="4" priority="5">
      <formula>$F$7&lt;&gt;""</formula>
    </cfRule>
  </conditionalFormatting>
  <conditionalFormatting sqref="H2">
    <cfRule type="expression" dxfId="3" priority="4">
      <formula>$H$7&lt;&gt;""</formula>
    </cfRule>
  </conditionalFormatting>
  <conditionalFormatting sqref="J2">
    <cfRule type="expression" dxfId="2" priority="3">
      <formula>$J$7&lt;&gt;""</formula>
    </cfRule>
  </conditionalFormatting>
  <conditionalFormatting sqref="D3">
    <cfRule type="expression" dxfId="1" priority="6">
      <formula>$D$8&lt;&gt;""</formula>
    </cfRule>
  </conditionalFormatting>
  <conditionalFormatting sqref="J5">
    <cfRule type="expression" dxfId="0" priority="11">
      <formula>$J$10&lt;&gt;""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snehilk</dc:creator>
  <cp:lastModifiedBy>Manoj</cp:lastModifiedBy>
  <dcterms:created xsi:type="dcterms:W3CDTF">2016-11-15T13:58:43Z</dcterms:created>
  <dcterms:modified xsi:type="dcterms:W3CDTF">2019-08-31T16:46:32Z</dcterms:modified>
</cp:coreProperties>
</file>