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1.xml" ContentType="application/vnd.openxmlformats-officedocument.drawing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A3A5FC2-7EC2-4BD1-8A1B-3E0757811031}" xr6:coauthVersionLast="34" xr6:coauthVersionMax="34" xr10:uidLastSave="{00000000-0000-0000-0000-000000000000}"/>
  <bookViews>
    <workbookView showHorizontalScroll="0" xWindow="240" yWindow="105" windowWidth="14805" windowHeight="8010" xr2:uid="{00000000-000D-0000-FFFF-FFFF00000000}"/>
  </bookViews>
  <sheets>
    <sheet name="Monday" sheetId="34" r:id="rId1"/>
    <sheet name="Tuesday" sheetId="44" r:id="rId2"/>
    <sheet name="Wednesday" sheetId="45" r:id="rId3"/>
    <sheet name="Thursday" sheetId="46" r:id="rId4"/>
    <sheet name="Friday" sheetId="47" r:id="rId5"/>
    <sheet name="W. Repport" sheetId="33" r:id="rId6"/>
    <sheet name="Weekly" sheetId="7" r:id="rId7"/>
    <sheet name="Monthly" sheetId="22" r:id="rId8"/>
  </sheets>
  <calcPr calcId="179017"/>
</workbook>
</file>

<file path=xl/calcChain.xml><?xml version="1.0" encoding="utf-8"?>
<calcChain xmlns="http://schemas.openxmlformats.org/spreadsheetml/2006/main">
  <c r="I3" i="47" l="1"/>
  <c r="I4" i="47"/>
  <c r="I5" i="47"/>
  <c r="I6" i="47"/>
  <c r="I11" i="34"/>
  <c r="I4" i="45" l="1"/>
  <c r="K7" i="33" s="1"/>
  <c r="I3" i="34"/>
  <c r="P7" i="33"/>
  <c r="Q7" i="33"/>
  <c r="P8" i="33"/>
  <c r="Q8" i="33"/>
  <c r="P9" i="33"/>
  <c r="Q9" i="33"/>
  <c r="P10" i="33"/>
  <c r="I7" i="47"/>
  <c r="Q10" i="33" s="1"/>
  <c r="P11" i="33"/>
  <c r="I8" i="47"/>
  <c r="Q11" i="33" s="1"/>
  <c r="P12" i="33"/>
  <c r="I9" i="47"/>
  <c r="Q12" i="33" s="1"/>
  <c r="P13" i="33"/>
  <c r="I10" i="47"/>
  <c r="Q13" i="33" s="1"/>
  <c r="P14" i="33"/>
  <c r="I11" i="47"/>
  <c r="Q14" i="33" s="1"/>
  <c r="P15" i="33"/>
  <c r="I12" i="47"/>
  <c r="Q15" i="33" s="1"/>
  <c r="P16" i="33"/>
  <c r="I13" i="47"/>
  <c r="Q16" i="33" s="1"/>
  <c r="P17" i="33"/>
  <c r="I14" i="47"/>
  <c r="Q17" i="33" s="1"/>
  <c r="P18" i="33"/>
  <c r="I15" i="47"/>
  <c r="Q18" i="33" s="1"/>
  <c r="P19" i="33"/>
  <c r="I16" i="47"/>
  <c r="Q19" i="33" s="1"/>
  <c r="P20" i="33"/>
  <c r="I17" i="47"/>
  <c r="Q20" i="33" s="1"/>
  <c r="P21" i="33"/>
  <c r="I18" i="47"/>
  <c r="Q21" i="33" s="1"/>
  <c r="P22" i="33"/>
  <c r="I19" i="47"/>
  <c r="Q22" i="33" s="1"/>
  <c r="P23" i="33"/>
  <c r="I20" i="47"/>
  <c r="Q23" i="33" s="1"/>
  <c r="P24" i="33"/>
  <c r="I21" i="47"/>
  <c r="Q24" i="33" s="1"/>
  <c r="P25" i="33"/>
  <c r="I22" i="47"/>
  <c r="Q25" i="33" s="1"/>
  <c r="P26" i="33"/>
  <c r="I23" i="47"/>
  <c r="Q26" i="33" s="1"/>
  <c r="P27" i="33"/>
  <c r="I24" i="47"/>
  <c r="Q27" i="33" s="1"/>
  <c r="P28" i="33"/>
  <c r="I25" i="47"/>
  <c r="Q28" i="33" s="1"/>
  <c r="P29" i="33"/>
  <c r="I26" i="47"/>
  <c r="Q29" i="33" s="1"/>
  <c r="P30" i="33"/>
  <c r="I27" i="47"/>
  <c r="Q30" i="33" s="1"/>
  <c r="P31" i="33"/>
  <c r="I28" i="47"/>
  <c r="Q31" i="33" s="1"/>
  <c r="P32" i="33"/>
  <c r="I29" i="47"/>
  <c r="Q32" i="33" s="1"/>
  <c r="P33" i="33"/>
  <c r="I30" i="47"/>
  <c r="Q33" i="33" s="1"/>
  <c r="P34" i="33"/>
  <c r="I31" i="47"/>
  <c r="Q34" i="33" s="1"/>
  <c r="Q6" i="33"/>
  <c r="P6" i="33"/>
  <c r="M7" i="33"/>
  <c r="I4" i="46"/>
  <c r="N7" i="33" s="1"/>
  <c r="M8" i="33"/>
  <c r="I5" i="46"/>
  <c r="N8" i="33" s="1"/>
  <c r="M9" i="33"/>
  <c r="I6" i="46"/>
  <c r="N9" i="33" s="1"/>
  <c r="M10" i="33"/>
  <c r="I7" i="46"/>
  <c r="N10" i="33" s="1"/>
  <c r="M11" i="33"/>
  <c r="I8" i="46"/>
  <c r="N11" i="33" s="1"/>
  <c r="M12" i="33"/>
  <c r="I9" i="46"/>
  <c r="N12" i="33" s="1"/>
  <c r="M13" i="33"/>
  <c r="I10" i="46"/>
  <c r="N13" i="33" s="1"/>
  <c r="M14" i="33"/>
  <c r="I11" i="46"/>
  <c r="N14" i="33" s="1"/>
  <c r="M15" i="33"/>
  <c r="I12" i="46"/>
  <c r="N15" i="33" s="1"/>
  <c r="M16" i="33"/>
  <c r="I13" i="46"/>
  <c r="N16" i="33" s="1"/>
  <c r="M17" i="33"/>
  <c r="I14" i="46"/>
  <c r="N17" i="33" s="1"/>
  <c r="M18" i="33"/>
  <c r="I15" i="46"/>
  <c r="N18" i="33" s="1"/>
  <c r="M19" i="33"/>
  <c r="I16" i="46"/>
  <c r="N19" i="33" s="1"/>
  <c r="M20" i="33"/>
  <c r="I17" i="46"/>
  <c r="N20" i="33" s="1"/>
  <c r="M21" i="33"/>
  <c r="I18" i="46"/>
  <c r="N21" i="33" s="1"/>
  <c r="M22" i="33"/>
  <c r="I19" i="46"/>
  <c r="N22" i="33" s="1"/>
  <c r="M23" i="33"/>
  <c r="I20" i="46"/>
  <c r="N23" i="33" s="1"/>
  <c r="M24" i="33"/>
  <c r="I21" i="46"/>
  <c r="N24" i="33" s="1"/>
  <c r="M25" i="33"/>
  <c r="I22" i="46"/>
  <c r="N25" i="33" s="1"/>
  <c r="M26" i="33"/>
  <c r="I23" i="46"/>
  <c r="N26" i="33" s="1"/>
  <c r="M27" i="33"/>
  <c r="I24" i="46"/>
  <c r="N27" i="33" s="1"/>
  <c r="M28" i="33"/>
  <c r="I25" i="46"/>
  <c r="N28" i="33" s="1"/>
  <c r="M29" i="33"/>
  <c r="I26" i="46"/>
  <c r="N29" i="33" s="1"/>
  <c r="M30" i="33"/>
  <c r="I27" i="46"/>
  <c r="N30" i="33" s="1"/>
  <c r="M31" i="33"/>
  <c r="I28" i="46"/>
  <c r="N31" i="33" s="1"/>
  <c r="M32" i="33"/>
  <c r="I29" i="46"/>
  <c r="N32" i="33" s="1"/>
  <c r="M33" i="33"/>
  <c r="I30" i="46"/>
  <c r="N33" i="33" s="1"/>
  <c r="M34" i="33"/>
  <c r="I31" i="46"/>
  <c r="N34" i="33" s="1"/>
  <c r="I3" i="46"/>
  <c r="M6" i="33"/>
  <c r="J7" i="33"/>
  <c r="J8" i="33"/>
  <c r="I5" i="45"/>
  <c r="K8" i="33" s="1"/>
  <c r="J9" i="33"/>
  <c r="I6" i="45"/>
  <c r="K9" i="33" s="1"/>
  <c r="J10" i="33"/>
  <c r="I7" i="45"/>
  <c r="K10" i="33" s="1"/>
  <c r="J11" i="33"/>
  <c r="I8" i="45"/>
  <c r="K11" i="33" s="1"/>
  <c r="J12" i="33"/>
  <c r="I9" i="45"/>
  <c r="K12" i="33" s="1"/>
  <c r="J13" i="33"/>
  <c r="I10" i="45"/>
  <c r="K13" i="33" s="1"/>
  <c r="J14" i="33"/>
  <c r="I11" i="45"/>
  <c r="K14" i="33" s="1"/>
  <c r="J15" i="33"/>
  <c r="I12" i="45"/>
  <c r="K15" i="33" s="1"/>
  <c r="J16" i="33"/>
  <c r="I13" i="45"/>
  <c r="K16" i="33" s="1"/>
  <c r="J17" i="33"/>
  <c r="I14" i="45"/>
  <c r="K17" i="33" s="1"/>
  <c r="J18" i="33"/>
  <c r="I15" i="45"/>
  <c r="K18" i="33" s="1"/>
  <c r="J19" i="33"/>
  <c r="I16" i="45"/>
  <c r="K19" i="33" s="1"/>
  <c r="J20" i="33"/>
  <c r="I17" i="45"/>
  <c r="K20" i="33" s="1"/>
  <c r="J21" i="33"/>
  <c r="I18" i="45"/>
  <c r="K21" i="33" s="1"/>
  <c r="J22" i="33"/>
  <c r="I19" i="45"/>
  <c r="K22" i="33" s="1"/>
  <c r="J23" i="33"/>
  <c r="I20" i="45"/>
  <c r="K23" i="33" s="1"/>
  <c r="J24" i="33"/>
  <c r="I21" i="45"/>
  <c r="K24" i="33" s="1"/>
  <c r="J25" i="33"/>
  <c r="I22" i="45"/>
  <c r="K25" i="33" s="1"/>
  <c r="J26" i="33"/>
  <c r="I23" i="45"/>
  <c r="K26" i="33" s="1"/>
  <c r="J27" i="33"/>
  <c r="I24" i="45"/>
  <c r="K27" i="33" s="1"/>
  <c r="J28" i="33"/>
  <c r="I25" i="45"/>
  <c r="K28" i="33" s="1"/>
  <c r="J29" i="33"/>
  <c r="I26" i="45"/>
  <c r="K29" i="33" s="1"/>
  <c r="J30" i="33"/>
  <c r="I27" i="45"/>
  <c r="K30" i="33" s="1"/>
  <c r="J31" i="33"/>
  <c r="I28" i="45"/>
  <c r="K31" i="33" s="1"/>
  <c r="J32" i="33"/>
  <c r="I29" i="45"/>
  <c r="K32" i="33" s="1"/>
  <c r="J33" i="33"/>
  <c r="I30" i="45"/>
  <c r="K33" i="33" s="1"/>
  <c r="J34" i="33"/>
  <c r="I31" i="45"/>
  <c r="K34" i="33" s="1"/>
  <c r="I3" i="45"/>
  <c r="K6" i="33" s="1"/>
  <c r="J6" i="33"/>
  <c r="P3" i="33"/>
  <c r="M3" i="33"/>
  <c r="J3" i="33"/>
  <c r="G3" i="33"/>
  <c r="G7" i="33"/>
  <c r="G8" i="33"/>
  <c r="G9" i="33"/>
  <c r="G10" i="33"/>
  <c r="I7" i="44"/>
  <c r="H10" i="33" s="1"/>
  <c r="G11" i="33"/>
  <c r="I8" i="44"/>
  <c r="H11" i="33" s="1"/>
  <c r="G12" i="33"/>
  <c r="I9" i="44"/>
  <c r="H12" i="33" s="1"/>
  <c r="G13" i="33"/>
  <c r="I10" i="44"/>
  <c r="H13" i="33" s="1"/>
  <c r="G14" i="33"/>
  <c r="I11" i="44"/>
  <c r="H14" i="33" s="1"/>
  <c r="G15" i="33"/>
  <c r="I12" i="44"/>
  <c r="H15" i="33" s="1"/>
  <c r="G16" i="33"/>
  <c r="I13" i="44"/>
  <c r="H16" i="33" s="1"/>
  <c r="G17" i="33"/>
  <c r="I14" i="44"/>
  <c r="H17" i="33" s="1"/>
  <c r="G18" i="33"/>
  <c r="I15" i="44"/>
  <c r="H18" i="33" s="1"/>
  <c r="G19" i="33"/>
  <c r="I16" i="44"/>
  <c r="H19" i="33" s="1"/>
  <c r="G20" i="33"/>
  <c r="I17" i="44"/>
  <c r="H20" i="33" s="1"/>
  <c r="G21" i="33"/>
  <c r="I18" i="44"/>
  <c r="H21" i="33" s="1"/>
  <c r="G22" i="33"/>
  <c r="I19" i="44"/>
  <c r="H22" i="33" s="1"/>
  <c r="G23" i="33"/>
  <c r="I20" i="44"/>
  <c r="H23" i="33" s="1"/>
  <c r="G24" i="33"/>
  <c r="I21" i="44"/>
  <c r="H24" i="33" s="1"/>
  <c r="G25" i="33"/>
  <c r="I22" i="44"/>
  <c r="H25" i="33" s="1"/>
  <c r="G26" i="33"/>
  <c r="I23" i="44"/>
  <c r="H26" i="33" s="1"/>
  <c r="G27" i="33"/>
  <c r="I24" i="44"/>
  <c r="H27" i="33" s="1"/>
  <c r="G28" i="33"/>
  <c r="I25" i="44"/>
  <c r="H28" i="33" s="1"/>
  <c r="G29" i="33"/>
  <c r="I26" i="44"/>
  <c r="H29" i="33" s="1"/>
  <c r="G30" i="33"/>
  <c r="I27" i="44"/>
  <c r="H30" i="33" s="1"/>
  <c r="G31" i="33"/>
  <c r="I28" i="44"/>
  <c r="H31" i="33" s="1"/>
  <c r="G32" i="33"/>
  <c r="I29" i="44"/>
  <c r="H32" i="33" s="1"/>
  <c r="G33" i="33"/>
  <c r="I30" i="44"/>
  <c r="H33" i="33" s="1"/>
  <c r="G34" i="33"/>
  <c r="I31" i="44"/>
  <c r="H34" i="33" s="1"/>
  <c r="G6" i="33"/>
  <c r="S6" i="7"/>
  <c r="O6" i="7"/>
  <c r="K6" i="7"/>
  <c r="G6" i="7"/>
  <c r="F2" i="7"/>
  <c r="I6" i="44"/>
  <c r="H9" i="33" s="1"/>
  <c r="I5" i="44"/>
  <c r="H8" i="33" s="1"/>
  <c r="I4" i="44"/>
  <c r="H7" i="33" s="1"/>
  <c r="I3" i="44"/>
  <c r="H6" i="33" s="1"/>
  <c r="I8" i="34"/>
  <c r="I10" i="34"/>
  <c r="I9" i="34"/>
  <c r="I4" i="34"/>
  <c r="I6" i="34"/>
  <c r="I12" i="34"/>
  <c r="E14" i="33" s="1"/>
  <c r="I7" i="34"/>
  <c r="I13" i="34"/>
  <c r="E16" i="33" s="1"/>
  <c r="I14" i="34"/>
  <c r="E17" i="33" s="1"/>
  <c r="I15" i="34"/>
  <c r="E18" i="33" s="1"/>
  <c r="I16" i="34"/>
  <c r="E19" i="33" s="1"/>
  <c r="I17" i="34"/>
  <c r="E20" i="33" s="1"/>
  <c r="I18" i="34"/>
  <c r="E21" i="33" s="1"/>
  <c r="I19" i="34"/>
  <c r="E22" i="33" s="1"/>
  <c r="I20" i="34"/>
  <c r="E23" i="33" s="1"/>
  <c r="I21" i="34"/>
  <c r="E24" i="33" s="1"/>
  <c r="I22" i="34"/>
  <c r="E25" i="33" s="1"/>
  <c r="I23" i="34"/>
  <c r="E26" i="33" s="1"/>
  <c r="I24" i="34"/>
  <c r="E27" i="33" s="1"/>
  <c r="I25" i="34"/>
  <c r="E28" i="33" s="1"/>
  <c r="I26" i="34"/>
  <c r="E29" i="33" s="1"/>
  <c r="I27" i="34"/>
  <c r="E30" i="33" s="1"/>
  <c r="I28" i="34"/>
  <c r="E31" i="33" s="1"/>
  <c r="I29" i="34"/>
  <c r="E32" i="33" s="1"/>
  <c r="I30" i="34"/>
  <c r="I31" i="34"/>
  <c r="I5" i="34"/>
  <c r="D32" i="33"/>
  <c r="D33" i="33"/>
  <c r="B2" i="7"/>
  <c r="E10" i="22"/>
  <c r="D2" i="22"/>
  <c r="Q10" i="22"/>
  <c r="D6" i="33"/>
  <c r="D8" i="33"/>
  <c r="D9" i="33"/>
  <c r="D10" i="33"/>
  <c r="D11" i="33"/>
  <c r="D12" i="33"/>
  <c r="D13" i="33"/>
  <c r="D14" i="33"/>
  <c r="D15" i="33"/>
  <c r="D16" i="33"/>
  <c r="D17" i="33"/>
  <c r="D18" i="33"/>
  <c r="D19" i="33"/>
  <c r="D20" i="33"/>
  <c r="D21" i="33"/>
  <c r="D22" i="33"/>
  <c r="D23" i="33"/>
  <c r="D24" i="33"/>
  <c r="D25" i="33"/>
  <c r="D26" i="33"/>
  <c r="D27" i="33"/>
  <c r="D28" i="33"/>
  <c r="D29" i="33"/>
  <c r="D30" i="33"/>
  <c r="D31" i="33"/>
  <c r="D34" i="33"/>
  <c r="D7" i="33"/>
  <c r="D3" i="33"/>
  <c r="Q6" i="22"/>
  <c r="M6" i="22"/>
  <c r="I6" i="22"/>
  <c r="E6" i="22"/>
  <c r="C6" i="7"/>
  <c r="M10" i="22"/>
  <c r="I10" i="22"/>
  <c r="M13" i="22"/>
  <c r="Q37" i="33" l="1"/>
  <c r="P37" i="33"/>
  <c r="K37" i="33"/>
  <c r="J37" i="33"/>
  <c r="H37" i="33"/>
  <c r="G37" i="33"/>
  <c r="E6" i="33"/>
  <c r="I32" i="34"/>
  <c r="E12" i="33"/>
  <c r="I32" i="46"/>
  <c r="N7" i="46" s="1"/>
  <c r="O10" i="7" s="1"/>
  <c r="E15" i="33"/>
  <c r="E34" i="33"/>
  <c r="E13" i="33"/>
  <c r="N6" i="33"/>
  <c r="I32" i="44"/>
  <c r="N7" i="44" s="1"/>
  <c r="G10" i="7" s="1"/>
  <c r="E33" i="33"/>
  <c r="E7" i="33"/>
  <c r="E9" i="33"/>
  <c r="E8" i="33"/>
  <c r="E11" i="33"/>
  <c r="E10" i="33"/>
  <c r="N7" i="34"/>
  <c r="C10" i="7" s="1"/>
  <c r="H35" i="33"/>
  <c r="I5" i="33" s="1"/>
  <c r="K35" i="33"/>
  <c r="L5" i="33" s="1"/>
  <c r="I32" i="45"/>
  <c r="N7" i="45" s="1"/>
  <c r="K10" i="7" s="1"/>
  <c r="Q35" i="33"/>
  <c r="R5" i="33" s="1"/>
  <c r="I32" i="47"/>
  <c r="N7" i="47" s="1"/>
  <c r="S10" i="7" s="1"/>
  <c r="N35" i="33" l="1"/>
  <c r="O5" i="33" s="1"/>
  <c r="M37" i="33"/>
  <c r="N37" i="33"/>
  <c r="E37" i="33"/>
  <c r="D37" i="33"/>
  <c r="E35" i="33"/>
  <c r="F5" i="33" s="1"/>
  <c r="M13" i="7"/>
  <c r="O1" i="3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NoBody is Perfect. And I'm NoBody.</author>
  </authors>
  <commentList>
    <comment ref="B1" authorId="0" shapeId="0" xr:uid="{13E273C6-3A6F-4FEC-B5FF-DCE10CDBB767}">
      <text>
        <r>
          <rPr>
            <i/>
            <sz val="9"/>
            <color indexed="81"/>
            <rFont val="Tahoma"/>
            <family val="2"/>
          </rPr>
          <t>Enter Month/Day/Year in case Day/Month/Year is not working.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NoBody is Perfect. And I'm NoBody.</author>
  </authors>
  <commentList>
    <comment ref="B1" authorId="0" shapeId="0" xr:uid="{C8037326-7351-4217-A280-7CA20D673054}">
      <text>
        <r>
          <rPr>
            <i/>
            <sz val="9"/>
            <color indexed="81"/>
            <rFont val="Tahoma"/>
            <family val="2"/>
          </rPr>
          <t>Enter Month/Day/Year in case Day/Month/Year is not working.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NoBody is Perfect. And I'm NoBody.</author>
  </authors>
  <commentList>
    <comment ref="B1" authorId="0" shapeId="0" xr:uid="{60CD24CA-55F8-4BB8-9E04-AB552962B521}">
      <text>
        <r>
          <rPr>
            <i/>
            <sz val="9"/>
            <color indexed="81"/>
            <rFont val="Tahoma"/>
            <family val="2"/>
          </rPr>
          <t>Enter Month/Day/Year in case Day/Month/Year is not working.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NoBody is Perfect. And I'm NoBody.</author>
  </authors>
  <commentList>
    <comment ref="B1" authorId="0" shapeId="0" xr:uid="{1D5D267E-DE85-49A9-92D0-B54C029704D8}">
      <text>
        <r>
          <rPr>
            <i/>
            <sz val="9"/>
            <color indexed="81"/>
            <rFont val="Tahoma"/>
            <family val="2"/>
          </rPr>
          <t>Enter Month/Day/Year in case Day/Month/Year is not working.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NoBody is Perfect. And I'm NoBody.</author>
  </authors>
  <commentList>
    <comment ref="B1" authorId="0" shapeId="0" xr:uid="{2CBC6B1A-DDF6-4009-8D1A-15A9235BABA9}">
      <text>
        <r>
          <rPr>
            <i/>
            <sz val="9"/>
            <color indexed="81"/>
            <rFont val="Tahoma"/>
            <family val="2"/>
          </rPr>
          <t>Enter Month/Day/Year in case Day/Month/Year is not working.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NoBody is Perfect. And I'm NoBody.</author>
  </authors>
  <commentList>
    <comment ref="I18" authorId="0" shapeId="0" xr:uid="{BCAF91B7-8832-4D4F-98F3-B7CDA0E546A9}">
      <text>
        <r>
          <rPr>
            <i/>
            <sz val="9"/>
            <color indexed="81"/>
            <rFont val="Tahoma"/>
            <family val="2"/>
          </rPr>
          <t>This Table Must Fill Manually.
- Enter the Net Profit for each week to get the monthly's result.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NoBody is Perfect. And I'm NoBody.</author>
  </authors>
  <commentList>
    <comment ref="E18" authorId="0" shapeId="0" xr:uid="{234ED8AA-D391-405B-A446-B87FC0554E80}">
      <text>
        <r>
          <rPr>
            <i/>
            <sz val="9"/>
            <color indexed="81"/>
            <rFont val="Tahoma"/>
            <family val="2"/>
          </rPr>
          <t>This Table Must Fill Manually.
- Enter the Net Profit for each week to get the monthly's result.</t>
        </r>
      </text>
    </comment>
  </commentList>
</comments>
</file>

<file path=xl/sharedStrings.xml><?xml version="1.0" encoding="utf-8"?>
<sst xmlns="http://schemas.openxmlformats.org/spreadsheetml/2006/main" count="527" uniqueCount="156">
  <si>
    <t>Manually</t>
  </si>
  <si>
    <t>x</t>
  </si>
  <si>
    <t>S/N</t>
  </si>
  <si>
    <r>
      <t xml:space="preserve">Symbol
</t>
    </r>
    <r>
      <rPr>
        <sz val="8"/>
        <color theme="0"/>
        <rFont val="Eras Bold ITC"/>
        <family val="2"/>
      </rPr>
      <t>(</t>
    </r>
    <r>
      <rPr>
        <sz val="8"/>
        <color rgb="FFFFC000"/>
        <rFont val="Eras Bold ITC"/>
        <family val="2"/>
      </rPr>
      <t>Capital letters</t>
    </r>
    <r>
      <rPr>
        <sz val="8"/>
        <color theme="0"/>
        <rFont val="Eras Bold ITC"/>
        <family val="2"/>
      </rPr>
      <t>)</t>
    </r>
  </si>
  <si>
    <t>Type</t>
  </si>
  <si>
    <r>
      <t xml:space="preserve">Entry
</t>
    </r>
    <r>
      <rPr>
        <sz val="9"/>
        <color rgb="FFFFC000"/>
        <rFont val="Eras Bold ITC"/>
        <family val="2"/>
      </rPr>
      <t>Price</t>
    </r>
  </si>
  <si>
    <t>T/P</t>
  </si>
  <si>
    <t>S/L</t>
  </si>
  <si>
    <r>
      <t xml:space="preserve">Closed
</t>
    </r>
    <r>
      <rPr>
        <sz val="9"/>
        <color rgb="FFFFC000"/>
        <rFont val="Eras Bold ITC"/>
        <family val="2"/>
      </rPr>
      <t>Price</t>
    </r>
  </si>
  <si>
    <r>
      <rPr>
        <sz val="11"/>
        <color rgb="FF92D050"/>
        <rFont val="Eras Bold ITC"/>
        <family val="2"/>
      </rPr>
      <t>P</t>
    </r>
    <r>
      <rPr>
        <sz val="11"/>
        <color theme="0"/>
        <rFont val="Eras Bold ITC"/>
        <family val="2"/>
      </rPr>
      <t xml:space="preserve"> / </t>
    </r>
    <r>
      <rPr>
        <sz val="11"/>
        <color rgb="FFFF0000"/>
        <rFont val="Eras Bold ITC"/>
        <family val="2"/>
      </rPr>
      <t>L</t>
    </r>
  </si>
  <si>
    <t>Symbol</t>
  </si>
  <si>
    <t>Multiplier</t>
  </si>
  <si>
    <t>EUR/USD</t>
  </si>
  <si>
    <r>
      <t xml:space="preserve">Net </t>
    </r>
    <r>
      <rPr>
        <b/>
        <i/>
        <sz val="26"/>
        <color rgb="FFFFC000"/>
        <rFont val="Eras Bold ITC"/>
        <family val="2"/>
      </rPr>
      <t>Profit</t>
    </r>
  </si>
  <si>
    <t>S</t>
  </si>
  <si>
    <t>EUR/GBP</t>
  </si>
  <si>
    <t>C</t>
  </si>
  <si>
    <t>EUR/AUD</t>
  </si>
  <si>
    <t>R</t>
  </si>
  <si>
    <t>EUR/CAD</t>
  </si>
  <si>
    <t>O</t>
  </si>
  <si>
    <t>EUR/CHF</t>
  </si>
  <si>
    <t>Pips</t>
  </si>
  <si>
    <t>L</t>
  </si>
  <si>
    <t>EUR/NZD</t>
  </si>
  <si>
    <t>EUR/TRY</t>
  </si>
  <si>
    <t>EUR/JPY</t>
  </si>
  <si>
    <t>D</t>
  </si>
  <si>
    <t>GBP/USD</t>
  </si>
  <si>
    <t>GBP/JPY</t>
  </si>
  <si>
    <t>W</t>
  </si>
  <si>
    <t>GBP/AUD</t>
  </si>
  <si>
    <t>N</t>
  </si>
  <si>
    <t>GBP/NZD</t>
  </si>
  <si>
    <t>GBP/CAD</t>
  </si>
  <si>
    <t>GBP/CHF</t>
  </si>
  <si>
    <t>USD/JPY</t>
  </si>
  <si>
    <t>USD/CAD</t>
  </si>
  <si>
    <t>USD/CHF</t>
  </si>
  <si>
    <t>USD/TRY</t>
  </si>
  <si>
    <t>AUD/NZD</t>
  </si>
  <si>
    <t>AUD/JPY</t>
  </si>
  <si>
    <t>AUD/CHF</t>
  </si>
  <si>
    <t>AUD/CAD</t>
  </si>
  <si>
    <t>NZD/JPY</t>
  </si>
  <si>
    <t>NZD/CHF</t>
  </si>
  <si>
    <t>NZD/CAD</t>
  </si>
  <si>
    <t>CAD/JPY</t>
  </si>
  <si>
    <t>Net Profit</t>
  </si>
  <si>
    <t>GOLD</t>
  </si>
  <si>
    <t>SILVER</t>
  </si>
  <si>
    <t>BTC/USD</t>
  </si>
  <si>
    <t>OIL</t>
  </si>
  <si>
    <t>Buy</t>
  </si>
  <si>
    <t>Sell</t>
  </si>
  <si>
    <t>7400.00</t>
  </si>
  <si>
    <t>1.3130</t>
  </si>
  <si>
    <t>TO</t>
  </si>
  <si>
    <t>Weekly</t>
  </si>
  <si>
    <t>Date:</t>
  </si>
  <si>
    <t>Monday</t>
  </si>
  <si>
    <t>Teusday</t>
  </si>
  <si>
    <t>Wednesday</t>
  </si>
  <si>
    <t>Thursday</t>
  </si>
  <si>
    <t>Friday</t>
  </si>
  <si>
    <r>
      <t xml:space="preserve">NET </t>
    </r>
    <r>
      <rPr>
        <b/>
        <i/>
        <sz val="28"/>
        <color rgb="FFFFC000"/>
        <rFont val="Eras Bold ITC"/>
        <family val="2"/>
      </rPr>
      <t>Profit</t>
    </r>
  </si>
  <si>
    <t>Weeks</t>
  </si>
  <si>
    <t>2 To 6</t>
  </si>
  <si>
    <t>9 To 13</t>
  </si>
  <si>
    <t>16 To 20</t>
  </si>
  <si>
    <t>23 To 27</t>
  </si>
  <si>
    <t>Monthly</t>
  </si>
  <si>
    <t>From</t>
  </si>
  <si>
    <t>1st WeeK</t>
  </si>
  <si>
    <t>2nd WeeK</t>
  </si>
  <si>
    <t>3rd WeeK</t>
  </si>
  <si>
    <t>4th WeeK</t>
  </si>
  <si>
    <t>Months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</si>
  <si>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</si>
  <si>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</si>
  <si>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</si>
  <si>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</si>
  <si>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</si>
  <si>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</si>
  <si>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</si>
  <si>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</si>
  <si>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</si>
  <si>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</si>
  <si>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</si>
  <si>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</si>
  <si>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r>
      <rPr>
        <b/>
        <i/>
        <sz val="36"/>
        <color rgb="FFFFC000"/>
        <rFont val="Eras Bold ITC"/>
        <family val="2"/>
      </rPr>
      <t>Weekly</t>
    </r>
    <r>
      <rPr>
        <sz val="26"/>
        <color theme="0" tint="-4.9989318521683403E-2"/>
        <rFont val="Eras Bold ITC"/>
        <family val="2"/>
      </rPr>
      <t xml:space="preserve"> </t>
    </r>
    <r>
      <rPr>
        <i/>
        <sz val="20"/>
        <color theme="0" tint="-4.9989318521683403E-2"/>
        <rFont val="Eras Bold ITC"/>
        <family val="2"/>
      </rPr>
      <t>S</t>
    </r>
    <r>
      <rPr>
        <sz val="20"/>
        <color theme="0" tint="-4.9989318521683403E-2"/>
        <rFont val="Eras Bold ITC"/>
        <family val="2"/>
      </rPr>
      <t xml:space="preserve">ummery </t>
    </r>
    <r>
      <rPr>
        <i/>
        <sz val="20"/>
        <color theme="0" tint="-4.9989318521683403E-2"/>
        <rFont val="Eras Bold ITC"/>
        <family val="2"/>
      </rPr>
      <t>R</t>
    </r>
    <r>
      <rPr>
        <sz val="20"/>
        <color theme="0" tint="-4.9989318521683403E-2"/>
        <rFont val="Eras Bold ITC"/>
        <family val="2"/>
      </rPr>
      <t>eport</t>
    </r>
  </si>
  <si>
    <t>Profit</t>
  </si>
  <si>
    <t>Tuesday</t>
  </si>
  <si>
    <t>Currency</t>
  </si>
  <si>
    <r>
      <rPr>
        <b/>
        <sz val="11"/>
        <color rgb="FF92D050"/>
        <rFont val="Calibri"/>
        <family val="2"/>
        <scheme val="minor"/>
      </rPr>
      <t>P</t>
    </r>
    <r>
      <rPr>
        <b/>
        <sz val="11"/>
        <color theme="0"/>
        <rFont val="Calibri"/>
        <family val="2"/>
        <scheme val="minor"/>
      </rPr>
      <t xml:space="preserve"> / </t>
    </r>
    <r>
      <rPr>
        <b/>
        <sz val="11"/>
        <color rgb="FFFF0000"/>
        <rFont val="Calibri"/>
        <family val="2"/>
        <scheme val="minor"/>
      </rPr>
      <t>L</t>
    </r>
  </si>
  <si>
    <r>
      <rPr>
        <b/>
        <sz val="10"/>
        <color rgb="FFFFC000"/>
        <rFont val="Consolas"/>
        <family val="3"/>
      </rPr>
      <t>EUR</t>
    </r>
    <r>
      <rPr>
        <b/>
        <sz val="10"/>
        <color theme="0"/>
        <rFont val="Consolas"/>
        <family val="3"/>
      </rPr>
      <t>/USD</t>
    </r>
  </si>
  <si>
    <r>
      <rPr>
        <b/>
        <sz val="10"/>
        <color rgb="FFFFC000"/>
        <rFont val="Consolas"/>
        <family val="3"/>
      </rPr>
      <t>GBP</t>
    </r>
    <r>
      <rPr>
        <b/>
        <sz val="10"/>
        <color theme="0"/>
        <rFont val="Consolas"/>
        <family val="3"/>
      </rPr>
      <t>/USD</t>
    </r>
  </si>
  <si>
    <r>
      <rPr>
        <b/>
        <sz val="10"/>
        <color rgb="FFFFC000"/>
        <rFont val="Consolas"/>
        <family val="3"/>
      </rPr>
      <t>USD</t>
    </r>
    <r>
      <rPr>
        <b/>
        <sz val="10"/>
        <color theme="0"/>
        <rFont val="Consolas"/>
        <family val="3"/>
      </rPr>
      <t>/JPY</t>
    </r>
  </si>
  <si>
    <r>
      <rPr>
        <b/>
        <sz val="10"/>
        <color rgb="FFFFC000"/>
        <rFont val="Consolas"/>
        <family val="3"/>
      </rPr>
      <t>AUD</t>
    </r>
    <r>
      <rPr>
        <b/>
        <sz val="10"/>
        <color theme="0"/>
        <rFont val="Consolas"/>
        <family val="3"/>
      </rPr>
      <t>/USD</t>
    </r>
  </si>
  <si>
    <r>
      <rPr>
        <b/>
        <sz val="10"/>
        <color rgb="FFFFC000"/>
        <rFont val="Consolas"/>
        <family val="3"/>
      </rPr>
      <t>NZD</t>
    </r>
    <r>
      <rPr>
        <b/>
        <sz val="10"/>
        <color theme="0"/>
        <rFont val="Consolas"/>
        <family val="3"/>
      </rPr>
      <t>/USD</t>
    </r>
  </si>
  <si>
    <r>
      <rPr>
        <b/>
        <sz val="10"/>
        <color rgb="FFFFC000"/>
        <rFont val="Consolas"/>
        <family val="3"/>
      </rPr>
      <t>CAD</t>
    </r>
    <r>
      <rPr>
        <b/>
        <sz val="10"/>
        <color theme="0"/>
        <rFont val="Consolas"/>
        <family val="3"/>
      </rPr>
      <t>/CHF</t>
    </r>
  </si>
  <si>
    <r>
      <rPr>
        <b/>
        <sz val="10"/>
        <color rgb="FFFFC000"/>
        <rFont val="Consolas"/>
        <family val="3"/>
      </rPr>
      <t>CHF</t>
    </r>
    <r>
      <rPr>
        <b/>
        <sz val="10"/>
        <color theme="0"/>
        <rFont val="Consolas"/>
        <family val="3"/>
      </rPr>
      <t>/JPY</t>
    </r>
  </si>
  <si>
    <r>
      <rPr>
        <b/>
        <sz val="10"/>
        <color rgb="FFFFC000"/>
        <rFont val="Consolas"/>
        <family val="3"/>
      </rPr>
      <t>BTC</t>
    </r>
    <r>
      <rPr>
        <b/>
        <sz val="10"/>
        <color theme="0"/>
        <rFont val="Consolas"/>
        <family val="3"/>
      </rPr>
      <t>/USD</t>
    </r>
  </si>
  <si>
    <t>1.1742</t>
  </si>
  <si>
    <t>7340.00</t>
  </si>
  <si>
    <t>1.1722</t>
  </si>
  <si>
    <t>7650.00</t>
  </si>
  <si>
    <t>1.3070</t>
  </si>
  <si>
    <t>111.45</t>
  </si>
  <si>
    <t>110.90</t>
  </si>
  <si>
    <t>110.95</t>
  </si>
  <si>
    <t>75.66</t>
  </si>
  <si>
    <t>1.1785</t>
  </si>
  <si>
    <t>110.70</t>
  </si>
  <si>
    <t>75.20</t>
  </si>
  <si>
    <t>1.3143</t>
  </si>
  <si>
    <t>111.16</t>
  </si>
  <si>
    <t>1.1717</t>
  </si>
  <si>
    <t>111.06</t>
  </si>
  <si>
    <t>1.1707</t>
  </si>
  <si>
    <t>1.1670</t>
  </si>
  <si>
    <t>1.1660</t>
  </si>
  <si>
    <t>EUR/SGD</t>
  </si>
  <si>
    <t>Sell Limit</t>
  </si>
  <si>
    <t>1.59670</t>
  </si>
  <si>
    <t>1.57990</t>
  </si>
  <si>
    <t>1.6040</t>
  </si>
  <si>
    <t>1.59562</t>
  </si>
  <si>
    <t>Buy Limit</t>
  </si>
  <si>
    <t>82.065</t>
  </si>
  <si>
    <t>83.850</t>
  </si>
  <si>
    <t>81.450</t>
  </si>
  <si>
    <t>82.16</t>
  </si>
  <si>
    <t>15.408</t>
  </si>
  <si>
    <t>17.000</t>
  </si>
  <si>
    <t>14.200</t>
  </si>
  <si>
    <t>15.48</t>
  </si>
  <si>
    <t>USD/PLN</t>
  </si>
  <si>
    <t>* NOTE:</t>
  </si>
  <si>
    <r>
      <t xml:space="preserve">* ADDING NEW CURRENCY TO TABLE </t>
    </r>
    <r>
      <rPr>
        <b/>
        <i/>
        <sz val="11"/>
        <color rgb="FFFFC000"/>
        <rFont val="Calibri"/>
        <family val="2"/>
        <scheme val="minor"/>
      </rPr>
      <t>X</t>
    </r>
  </si>
  <si>
    <t>1.71932</t>
  </si>
  <si>
    <t>1.7080</t>
  </si>
  <si>
    <t>1.7290</t>
  </si>
  <si>
    <r>
      <rPr>
        <b/>
        <i/>
        <sz val="28"/>
        <color rgb="FFFFC000"/>
        <rFont val="Eras Bold ITC"/>
        <family val="2"/>
      </rPr>
      <t>Monday's</t>
    </r>
    <r>
      <rPr>
        <b/>
        <sz val="28"/>
        <color theme="0"/>
        <rFont val="Eras Bold ITC"/>
        <family val="2"/>
      </rPr>
      <t xml:space="preserve"> deals</t>
    </r>
  </si>
  <si>
    <r>
      <rPr>
        <b/>
        <i/>
        <sz val="28"/>
        <color rgb="FFFFC000"/>
        <rFont val="Eras Bold ITC"/>
        <family val="2"/>
      </rPr>
      <t>Tuesday's</t>
    </r>
    <r>
      <rPr>
        <sz val="28"/>
        <color theme="0"/>
        <rFont val="Eras Bold ITC"/>
        <family val="2"/>
      </rPr>
      <t xml:space="preserve"> deals</t>
    </r>
  </si>
  <si>
    <r>
      <rPr>
        <b/>
        <i/>
        <sz val="28"/>
        <color rgb="FFFFC000"/>
        <rFont val="Eras Bold ITC"/>
        <family val="2"/>
      </rPr>
      <t>Wednesday's</t>
    </r>
    <r>
      <rPr>
        <sz val="28"/>
        <color theme="0"/>
        <rFont val="Eras Bold ITC"/>
        <family val="2"/>
      </rPr>
      <t xml:space="preserve"> deals</t>
    </r>
  </si>
  <si>
    <r>
      <rPr>
        <b/>
        <i/>
        <sz val="28"/>
        <color rgb="FFFFC000"/>
        <rFont val="Eras Bold ITC"/>
        <family val="2"/>
      </rPr>
      <t>Thursday's</t>
    </r>
    <r>
      <rPr>
        <sz val="28"/>
        <color theme="0"/>
        <rFont val="Eras Bold ITC"/>
        <family val="2"/>
      </rPr>
      <t xml:space="preserve"> deals</t>
    </r>
  </si>
  <si>
    <r>
      <rPr>
        <b/>
        <i/>
        <sz val="28"/>
        <color rgb="FFFFC000"/>
        <rFont val="Eras Bold ITC"/>
        <family val="2"/>
      </rPr>
      <t>Friday's</t>
    </r>
    <r>
      <rPr>
        <sz val="28"/>
        <color theme="0"/>
        <rFont val="Eras Bold ITC"/>
        <family val="2"/>
      </rPr>
      <t xml:space="preserve"> deals</t>
    </r>
  </si>
  <si>
    <r>
      <rPr>
        <b/>
        <sz val="26"/>
        <color rgb="FF92D050"/>
        <rFont val="Eras Bold ITC"/>
        <family val="2"/>
      </rPr>
      <t>P</t>
    </r>
    <r>
      <rPr>
        <b/>
        <sz val="26"/>
        <color theme="0" tint="-0.14999847407452621"/>
        <rFont val="Eras Bold ITC"/>
        <family val="2"/>
      </rPr>
      <t xml:space="preserve"> / </t>
    </r>
    <r>
      <rPr>
        <b/>
        <sz val="26"/>
        <color rgb="FFFF0000"/>
        <rFont val="Eras Bold ITC"/>
        <family val="2"/>
      </rPr>
      <t>L</t>
    </r>
  </si>
  <si>
    <t>TOTAL</t>
  </si>
  <si>
    <t>Loss</t>
  </si>
  <si>
    <r>
      <t xml:space="preserve">1) Add new raw first, go to the bottom, select the last raw, then right click / </t>
    </r>
    <r>
      <rPr>
        <i/>
        <sz val="10"/>
        <color rgb="FFFFC000"/>
        <rFont val="Calibri"/>
        <family val="2"/>
        <scheme val="minor"/>
      </rPr>
      <t>Insert</t>
    </r>
    <r>
      <rPr>
        <i/>
        <sz val="10"/>
        <color theme="0"/>
        <rFont val="Calibri"/>
        <family val="2"/>
        <scheme val="minor"/>
      </rPr>
      <t>.</t>
    </r>
  </si>
  <si>
    <r>
      <t xml:space="preserve">3) Repeat Step </t>
    </r>
    <r>
      <rPr>
        <i/>
        <sz val="10"/>
        <color rgb="FFFFC000"/>
        <rFont val="Calibri"/>
        <family val="2"/>
        <scheme val="minor"/>
      </rPr>
      <t xml:space="preserve">(1) </t>
    </r>
    <r>
      <rPr>
        <i/>
        <sz val="10"/>
        <color theme="0"/>
        <rFont val="Calibri"/>
        <family val="2"/>
        <scheme val="minor"/>
      </rPr>
      <t>&amp;</t>
    </r>
    <r>
      <rPr>
        <i/>
        <sz val="10"/>
        <color rgb="FFFFC000"/>
        <rFont val="Calibri"/>
        <family val="2"/>
        <scheme val="minor"/>
      </rPr>
      <t xml:space="preserve"> (2) </t>
    </r>
    <r>
      <rPr>
        <i/>
        <sz val="10"/>
        <color theme="0"/>
        <rFont val="Calibri"/>
        <family val="2"/>
        <scheme val="minor"/>
      </rPr>
      <t>for each currency you add.</t>
    </r>
  </si>
  <si>
    <r>
      <t xml:space="preserve">4) Find the correct </t>
    </r>
    <r>
      <rPr>
        <i/>
        <sz val="10"/>
        <color rgb="FFFFC000"/>
        <rFont val="Calibri"/>
        <family val="2"/>
        <scheme val="minor"/>
      </rPr>
      <t>Multiplier</t>
    </r>
    <r>
      <rPr>
        <i/>
        <sz val="10"/>
        <color theme="0"/>
        <rFont val="Calibri"/>
        <family val="2"/>
        <scheme val="minor"/>
      </rPr>
      <t xml:space="preserve"> for each currency you add. Check the </t>
    </r>
    <r>
      <rPr>
        <i/>
        <sz val="10"/>
        <color rgb="FFFFC000"/>
        <rFont val="Calibri"/>
        <family val="2"/>
        <scheme val="minor"/>
      </rPr>
      <t>Multipliers</t>
    </r>
    <r>
      <rPr>
        <i/>
        <sz val="10"/>
        <color theme="0"/>
        <rFont val="Calibri"/>
        <family val="2"/>
        <scheme val="minor"/>
      </rPr>
      <t xml:space="preserve"> in table </t>
    </r>
    <r>
      <rPr>
        <b/>
        <i/>
        <sz val="10"/>
        <color rgb="FFFFC000"/>
        <rFont val="Calibri"/>
        <family val="2"/>
        <scheme val="minor"/>
      </rPr>
      <t>X</t>
    </r>
    <r>
      <rPr>
        <i/>
        <sz val="10"/>
        <color theme="0"/>
        <rFont val="Calibri"/>
        <family val="2"/>
        <scheme val="minor"/>
      </rPr>
      <t>.</t>
    </r>
  </si>
  <si>
    <r>
      <t xml:space="preserve"> - Any other currencies out of the table</t>
    </r>
    <r>
      <rPr>
        <b/>
        <i/>
        <sz val="10"/>
        <color theme="0"/>
        <rFont val="Calibri"/>
        <family val="2"/>
        <scheme val="minor"/>
      </rPr>
      <t xml:space="preserve"> </t>
    </r>
    <r>
      <rPr>
        <b/>
        <i/>
        <sz val="10"/>
        <color rgb="FFFFC000"/>
        <rFont val="Calibri"/>
        <family val="2"/>
        <scheme val="minor"/>
      </rPr>
      <t>X</t>
    </r>
    <r>
      <rPr>
        <i/>
        <sz val="10"/>
        <color theme="0"/>
        <rFont val="Calibri"/>
        <family val="2"/>
        <scheme val="minor"/>
      </rPr>
      <t xml:space="preserve"> will give wrong result (N/A) in</t>
    </r>
    <r>
      <rPr>
        <b/>
        <i/>
        <sz val="10"/>
        <color theme="0"/>
        <rFont val="Calibri"/>
        <family val="2"/>
        <scheme val="minor"/>
      </rPr>
      <t xml:space="preserve"> </t>
    </r>
    <r>
      <rPr>
        <b/>
        <i/>
        <sz val="10"/>
        <color rgb="FF92D050"/>
        <rFont val="Calibri"/>
        <family val="2"/>
        <scheme val="minor"/>
      </rPr>
      <t>P</t>
    </r>
    <r>
      <rPr>
        <i/>
        <sz val="10"/>
        <color theme="0"/>
        <rFont val="Calibri"/>
        <family val="2"/>
        <scheme val="minor"/>
      </rPr>
      <t xml:space="preserve"> / </t>
    </r>
    <r>
      <rPr>
        <b/>
        <i/>
        <sz val="10"/>
        <color rgb="FFFF0000"/>
        <rFont val="Calibri"/>
        <family val="2"/>
        <scheme val="minor"/>
      </rPr>
      <t>L</t>
    </r>
    <r>
      <rPr>
        <i/>
        <sz val="10"/>
        <color theme="0"/>
        <rFont val="Calibri"/>
        <family val="2"/>
        <scheme val="minor"/>
      </rPr>
      <t xml:space="preserve">.
 - Symbols must be a </t>
    </r>
    <r>
      <rPr>
        <b/>
        <i/>
        <sz val="10"/>
        <color rgb="FFFFC000"/>
        <rFont val="Calibri"/>
        <family val="2"/>
        <scheme val="minor"/>
      </rPr>
      <t>Capital Letters</t>
    </r>
    <r>
      <rPr>
        <i/>
        <sz val="10"/>
        <color rgb="FFFFC000"/>
        <rFont val="Calibri"/>
        <family val="2"/>
        <scheme val="minor"/>
      </rPr>
      <t>,</t>
    </r>
    <r>
      <rPr>
        <i/>
        <sz val="10"/>
        <color theme="0"/>
        <rFont val="Calibri"/>
        <family val="2"/>
        <scheme val="minor"/>
      </rPr>
      <t xml:space="preserve"> otherwise you will get nothing in </t>
    </r>
    <r>
      <rPr>
        <b/>
        <i/>
        <sz val="10"/>
        <color rgb="FF92D050"/>
        <rFont val="Calibri"/>
        <family val="2"/>
        <scheme val="minor"/>
      </rPr>
      <t>P</t>
    </r>
    <r>
      <rPr>
        <i/>
        <sz val="10"/>
        <color theme="0"/>
        <rFont val="Calibri"/>
        <family val="2"/>
        <scheme val="minor"/>
      </rPr>
      <t xml:space="preserve"> / </t>
    </r>
    <r>
      <rPr>
        <i/>
        <sz val="10"/>
        <color rgb="FFFF0000"/>
        <rFont val="Calibri"/>
        <family val="2"/>
        <scheme val="minor"/>
      </rPr>
      <t>L</t>
    </r>
    <r>
      <rPr>
        <i/>
        <sz val="10"/>
        <color theme="0"/>
        <rFont val="Calibri"/>
        <family val="2"/>
        <scheme val="minor"/>
      </rPr>
      <t xml:space="preserve">. </t>
    </r>
  </si>
  <si>
    <r>
      <t xml:space="preserve">2) In the table </t>
    </r>
    <r>
      <rPr>
        <i/>
        <sz val="10"/>
        <color rgb="FFFFC000"/>
        <rFont val="Calibri"/>
        <family val="2"/>
        <scheme val="minor"/>
      </rPr>
      <t>X</t>
    </r>
    <r>
      <rPr>
        <i/>
        <sz val="10"/>
        <color theme="0"/>
        <rFont val="Calibri"/>
        <family val="2"/>
        <scheme val="minor"/>
      </rPr>
      <t xml:space="preserve">, currencies are </t>
    </r>
    <r>
      <rPr>
        <i/>
        <sz val="10"/>
        <color rgb="FFFFC000"/>
        <rFont val="Calibri"/>
        <family val="2"/>
        <scheme val="minor"/>
      </rPr>
      <t>SORTED</t>
    </r>
    <r>
      <rPr>
        <i/>
        <sz val="10"/>
        <color theme="0"/>
        <rFont val="Calibri"/>
        <family val="2"/>
        <scheme val="minor"/>
      </rPr>
      <t xml:space="preserve"> as you can see. To Add New currency Select 1 cell from column (K)</t>
    </r>
    <r>
      <rPr>
        <i/>
        <sz val="10"/>
        <color rgb="FFFFC000"/>
        <rFont val="Calibri"/>
        <family val="2"/>
        <scheme val="minor"/>
      </rPr>
      <t xml:space="preserve"> </t>
    </r>
    <r>
      <rPr>
        <i/>
        <sz val="10"/>
        <color theme="0"/>
        <rFont val="Calibri"/>
        <family val="2"/>
        <scheme val="minor"/>
      </rPr>
      <t xml:space="preserve">and next 1 cell from column (L) then right click / </t>
    </r>
    <r>
      <rPr>
        <i/>
        <sz val="10"/>
        <color rgb="FFFFC000"/>
        <rFont val="Calibri"/>
        <family val="2"/>
        <scheme val="minor"/>
      </rPr>
      <t xml:space="preserve">Insert </t>
    </r>
    <r>
      <rPr>
        <i/>
        <sz val="10"/>
        <color theme="0"/>
        <rFont val="Calibri"/>
        <family val="2"/>
        <scheme val="minor"/>
      </rPr>
      <t xml:space="preserve">/ </t>
    </r>
    <r>
      <rPr>
        <i/>
        <sz val="10"/>
        <color rgb="FFFFC000"/>
        <rFont val="Calibri"/>
        <family val="2"/>
        <scheme val="minor"/>
      </rPr>
      <t>Shift cells down</t>
    </r>
    <r>
      <rPr>
        <i/>
        <sz val="10"/>
        <color theme="0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</si>
</sst>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[$-409]dd\-mmm\-yy;@"/>
    <numFmt numFmtId="166" formatCode="[$-409]mmmm\-yy;@"/>
    <numFmt numFmtId="167" formatCode="[$-409]mmm\-yy;@"/>
  </numFmts>
  <fonts count="7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0"/>
      <name val="Eras Bold ITC"/>
      <family val="2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Arial Black"/>
      <family val="2"/>
    </font>
    <font>
      <b/>
      <sz val="16"/>
      <color theme="0"/>
      <name val="Eras Bold ITC"/>
      <family val="2"/>
    </font>
    <font>
      <b/>
      <i/>
      <sz val="28"/>
      <color rgb="FFFFC000"/>
      <name val="Eras Bold ITC"/>
      <family val="2"/>
    </font>
    <font>
      <sz val="10"/>
      <color theme="0"/>
      <name val="Eras Bold ITC"/>
      <family val="2"/>
    </font>
    <font>
      <b/>
      <sz val="24"/>
      <color theme="0"/>
      <name val="Eras Bold ITC"/>
      <family val="2"/>
    </font>
    <font>
      <b/>
      <i/>
      <sz val="36"/>
      <color rgb="FFFFC000"/>
      <name val="Eras Bold ITC"/>
      <family val="2"/>
    </font>
    <font>
      <sz val="20"/>
      <color theme="0" tint="-4.9989318521683403E-2"/>
      <name val="Eras Bold ITC"/>
      <family val="2"/>
    </font>
    <font>
      <sz val="28"/>
      <color theme="0"/>
      <name val="Eras Bold ITC"/>
      <family val="2"/>
    </font>
    <font>
      <sz val="11"/>
      <color theme="6" tint="0.79998168889431442"/>
      <name val="Eras Bold ITC"/>
      <family val="2"/>
    </font>
    <font>
      <sz val="10"/>
      <color theme="3"/>
      <name val="Eras Bold ITC"/>
      <family val="2"/>
    </font>
    <font>
      <sz val="11"/>
      <color rgb="FFFF0000"/>
      <name val="Eras Bold ITC"/>
      <family val="2"/>
    </font>
    <font>
      <b/>
      <i/>
      <sz val="18"/>
      <color theme="0"/>
      <name val="Eras Bold ITC"/>
      <family val="2"/>
    </font>
    <font>
      <b/>
      <sz val="11"/>
      <color rgb="FFFF0000"/>
      <name val="Calibri"/>
      <family val="2"/>
      <scheme val="minor"/>
    </font>
    <font>
      <sz val="11"/>
      <color theme="0"/>
      <name val="Eras Bold ITC"/>
      <family val="2"/>
    </font>
    <font>
      <sz val="48"/>
      <color theme="0"/>
      <name val="Calibri"/>
      <family val="2"/>
      <scheme val="minor"/>
    </font>
    <font>
      <i/>
      <sz val="9"/>
      <color indexed="81"/>
      <name val="Tahoma"/>
      <family val="2"/>
    </font>
    <font>
      <b/>
      <sz val="14"/>
      <color theme="0"/>
      <name val="Calibri"/>
      <family val="2"/>
      <scheme val="minor"/>
    </font>
    <font>
      <sz val="8"/>
      <color rgb="FFFFC000"/>
      <name val="Eras Bold ITC"/>
      <family val="2"/>
    </font>
    <font>
      <sz val="14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i/>
      <sz val="10"/>
      <color theme="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3"/>
      <name val="Calibri"/>
      <family val="2"/>
      <scheme val="minor"/>
    </font>
    <font>
      <sz val="9"/>
      <color rgb="FFFFC000"/>
      <name val="Eras Bold ITC"/>
      <family val="2"/>
    </font>
    <font>
      <b/>
      <sz val="28"/>
      <color rgb="FFFFC000"/>
      <name val="Eras Bold ITC"/>
      <family val="2"/>
    </font>
    <font>
      <sz val="11"/>
      <color rgb="FFFFC000"/>
      <name val="Eras Bold ITC"/>
      <family val="2"/>
    </font>
    <font>
      <sz val="26"/>
      <color theme="0" tint="-4.9989318521683403E-2"/>
      <name val="Eras Bold ITC"/>
      <family val="2"/>
    </font>
    <font>
      <sz val="20"/>
      <color theme="0"/>
      <name val="Eras Bold ITC"/>
      <family val="2"/>
    </font>
    <font>
      <sz val="8"/>
      <color theme="0"/>
      <name val="Eras Bold ITC"/>
      <family val="2"/>
    </font>
    <font>
      <b/>
      <sz val="10"/>
      <color theme="0"/>
      <name val="Consolas"/>
      <family val="3"/>
    </font>
    <font>
      <sz val="10"/>
      <color theme="0"/>
      <name val="Verdana"/>
      <family val="2"/>
    </font>
    <font>
      <b/>
      <sz val="10"/>
      <color theme="0"/>
      <name val="Eras Bold ITC"/>
      <family val="2"/>
    </font>
    <font>
      <b/>
      <sz val="18"/>
      <color theme="0"/>
      <name val="Eras Bold ITC"/>
      <family val="2"/>
    </font>
    <font>
      <b/>
      <i/>
      <sz val="20"/>
      <color theme="0"/>
      <name val="Eras Bold ITC"/>
      <family val="2"/>
    </font>
    <font>
      <b/>
      <i/>
      <sz val="26"/>
      <color rgb="FFFFC000"/>
      <name val="Eras Bold ITC"/>
      <family val="2"/>
    </font>
    <font>
      <b/>
      <sz val="11"/>
      <color rgb="FF92D050"/>
      <name val="Calibri"/>
      <family val="2"/>
      <scheme val="minor"/>
    </font>
    <font>
      <sz val="10"/>
      <color rgb="FF92D050"/>
      <name val="Verdana"/>
      <family val="2"/>
    </font>
    <font>
      <b/>
      <sz val="10"/>
      <color rgb="FFFFC000"/>
      <name val="Calibri"/>
      <family val="2"/>
      <scheme val="minor"/>
    </font>
    <font>
      <b/>
      <sz val="36"/>
      <color rgb="FFFFC000"/>
      <name val="Calibri"/>
      <family val="2"/>
      <scheme val="minor"/>
    </font>
    <font>
      <sz val="24"/>
      <color rgb="FFFFC000"/>
      <name val="Eras Bold ITC"/>
      <family val="2"/>
    </font>
    <font>
      <sz val="11"/>
      <color rgb="FF92D050"/>
      <name val="Eras Bold ITC"/>
      <family val="2"/>
    </font>
    <font>
      <b/>
      <i/>
      <sz val="10"/>
      <color rgb="FF92D05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sz val="10"/>
      <color rgb="FFFFC000"/>
      <name val="Calibri"/>
      <family val="2"/>
      <scheme val="minor"/>
    </font>
    <font>
      <b/>
      <sz val="16"/>
      <color theme="0"/>
      <name val="Arial Black"/>
      <family val="2"/>
    </font>
    <font>
      <b/>
      <sz val="30"/>
      <color theme="0"/>
      <name val="Eras Bold ITC"/>
      <family val="2"/>
    </font>
    <font>
      <b/>
      <sz val="10"/>
      <color theme="0"/>
      <name val="Candara"/>
      <family val="2"/>
    </font>
    <font>
      <b/>
      <sz val="48"/>
      <color theme="0"/>
      <name val="Eras Bold ITC"/>
      <family val="2"/>
    </font>
    <font>
      <b/>
      <sz val="28"/>
      <color theme="0"/>
      <name val="Eras Bold ITC"/>
      <family val="2"/>
    </font>
    <font>
      <b/>
      <sz val="24"/>
      <color theme="0" tint="-4.9989318521683403E-2"/>
      <name val="Eras Bold ITC"/>
      <family val="2"/>
    </font>
    <font>
      <b/>
      <sz val="10"/>
      <color rgb="FF92D050"/>
      <name val="Consolas"/>
      <family val="3"/>
    </font>
    <font>
      <i/>
      <sz val="20"/>
      <color theme="0" tint="-4.9989318521683403E-2"/>
      <name val="Eras Bold ITC"/>
      <family val="2"/>
    </font>
    <font>
      <b/>
      <sz val="24"/>
      <color theme="3" tint="-0.249977111117893"/>
      <name val="Eras Bold ITC"/>
      <family val="2"/>
    </font>
    <font>
      <sz val="20"/>
      <color theme="3" tint="-0.249977111117893"/>
      <name val="Eras Bold ITC"/>
      <family val="2"/>
    </font>
    <font>
      <b/>
      <sz val="26"/>
      <color theme="0" tint="-0.14999847407452621"/>
      <name val="Eras Bold ITC"/>
      <family val="2"/>
    </font>
    <font>
      <i/>
      <sz val="8"/>
      <color rgb="FFFFC000"/>
      <name val="Calibri"/>
      <family val="2"/>
      <scheme val="minor"/>
    </font>
    <font>
      <b/>
      <sz val="10"/>
      <color rgb="FFFFC000"/>
      <name val="Consolas"/>
      <family val="3"/>
    </font>
    <font>
      <b/>
      <sz val="14"/>
      <color rgb="FFFF0000"/>
      <name val="Calibri"/>
      <family val="2"/>
      <scheme val="minor"/>
    </font>
    <font>
      <sz val="8"/>
      <color rgb="FFFFC000"/>
      <name val="Calibri"/>
      <family val="2"/>
      <scheme val="minor"/>
    </font>
    <font>
      <b/>
      <sz val="8"/>
      <color rgb="FFFFC000"/>
      <name val="Calibri"/>
      <family val="2"/>
      <scheme val="minor"/>
    </font>
    <font>
      <b/>
      <sz val="48"/>
      <color rgb="FFFFC000"/>
      <name val="Calibri"/>
      <family val="2"/>
      <scheme val="minor"/>
    </font>
    <font>
      <i/>
      <sz val="10"/>
      <color rgb="FFFFC00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rgb="FFFFC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26"/>
      <color rgb="FFFF0000"/>
      <name val="Eras Bold ITC"/>
      <family val="2"/>
    </font>
    <font>
      <b/>
      <sz val="26"/>
      <color rgb="FF92D050"/>
      <name val="Eras Bold ITC"/>
      <family val="2"/>
    </font>
    <font>
      <b/>
      <sz val="16"/>
      <color rgb="FFFFC000"/>
      <name val="Eras Bold ITC"/>
      <family val="2"/>
    </font>
    <font>
      <sz val="16"/>
      <color theme="1"/>
      <name val="Calibri"/>
      <family val="2"/>
      <scheme val="minor"/>
    </font>
    <font>
      <i/>
      <sz val="11"/>
      <color rgb="FFFFC000"/>
      <name val="Eras Bold ITC"/>
      <family val="2"/>
    </font>
    <font>
      <i/>
      <sz val="11"/>
      <color theme="0"/>
      <name val="Calibri"/>
      <family val="2"/>
      <scheme val="minor"/>
    </font>
    <font>
      <i/>
      <sz val="11"/>
      <color theme="0"/>
      <name val="Eras Bold ITC"/>
      <family val="2"/>
    </font>
    <font>
      <sz val="1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60">
    <border>
      <left/>
      <right/>
      <top/>
      <bottom/>
      <diagonal/>
    </border>
    <border>
      <left/>
      <right/>
      <top style="thick">
        <color theme="0"/>
      </top>
      <bottom/>
      <diagonal/>
    </border>
    <border>
      <left/>
      <right/>
      <top style="thick">
        <color theme="3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 style="thick">
        <color theme="3"/>
      </top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ck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ck">
        <color theme="0"/>
      </left>
      <right style="thin">
        <color theme="0"/>
      </right>
      <top/>
      <bottom style="thin">
        <color theme="0"/>
      </bottom>
      <diagonal/>
    </border>
    <border>
      <left style="thick">
        <color theme="0"/>
      </left>
      <right style="thick">
        <color theme="0"/>
      </right>
      <top/>
      <bottom style="thin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ck">
        <color theme="0"/>
      </right>
      <top/>
      <bottom style="thin">
        <color theme="0"/>
      </bottom>
      <diagonal/>
    </border>
    <border>
      <left style="thick">
        <color theme="0"/>
      </left>
      <right/>
      <top style="thick">
        <color theme="3"/>
      </top>
      <bottom style="thick">
        <color theme="0"/>
      </bottom>
      <diagonal/>
    </border>
    <border>
      <left style="thick">
        <color theme="3" tint="-0.499984740745262"/>
      </left>
      <right/>
      <top style="thick">
        <color theme="3"/>
      </top>
      <bottom style="thick">
        <color theme="0"/>
      </bottom>
      <diagonal/>
    </border>
    <border>
      <left style="thick">
        <color theme="3" tint="-0.499984740745262"/>
      </left>
      <right/>
      <top/>
      <bottom/>
      <diagonal/>
    </border>
    <border>
      <left/>
      <right/>
      <top style="thick">
        <color theme="3" tint="-0.499984740745262"/>
      </top>
      <bottom/>
      <diagonal/>
    </border>
    <border>
      <left/>
      <right style="thick">
        <color theme="3" tint="-0.499984740745262"/>
      </right>
      <top style="thick">
        <color theme="3"/>
      </top>
      <bottom style="thick">
        <color theme="0"/>
      </bottom>
      <diagonal/>
    </border>
    <border>
      <left/>
      <right/>
      <top/>
      <bottom style="thick">
        <color theme="3" tint="-0.499984740745262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ck">
        <color theme="0"/>
      </left>
      <right style="thin">
        <color theme="3" tint="-0.249977111117893"/>
      </right>
      <top style="thick">
        <color theme="0"/>
      </top>
      <bottom style="thin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 style="thick">
        <color theme="0"/>
      </top>
      <bottom style="thin">
        <color theme="3" tint="-0.249977111117893"/>
      </bottom>
      <diagonal/>
    </border>
    <border>
      <left style="thin">
        <color theme="3" tint="-0.249977111117893"/>
      </left>
      <right style="thick">
        <color theme="0"/>
      </right>
      <top style="thick">
        <color theme="0"/>
      </top>
      <bottom style="thin">
        <color theme="3" tint="-0.249977111117893"/>
      </bottom>
      <diagonal/>
    </border>
    <border>
      <left style="thick">
        <color theme="0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thick">
        <color theme="0"/>
      </right>
      <top style="thin">
        <color theme="3" tint="-0.249977111117893"/>
      </top>
      <bottom style="thin">
        <color theme="3" tint="-0.249977111117893"/>
      </bottom>
      <diagonal/>
    </border>
    <border>
      <left style="thick">
        <color theme="0"/>
      </left>
      <right style="thin">
        <color theme="3" tint="-0.249977111117893"/>
      </right>
      <top style="thin">
        <color theme="3" tint="-0.249977111117893"/>
      </top>
      <bottom style="thick">
        <color theme="0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ck">
        <color theme="0"/>
      </bottom>
      <diagonal/>
    </border>
    <border>
      <left style="thin">
        <color theme="3" tint="-0.249977111117893"/>
      </left>
      <right style="thick">
        <color theme="0"/>
      </right>
      <top style="thin">
        <color theme="3" tint="-0.249977111117893"/>
      </top>
      <bottom style="thick">
        <color theme="0"/>
      </bottom>
      <diagonal/>
    </border>
    <border>
      <left style="thin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0"/>
      </right>
      <top style="thin">
        <color theme="0"/>
      </top>
      <bottom/>
      <diagonal/>
    </border>
    <border>
      <left style="thin">
        <color theme="3" tint="-0.249977111117893"/>
      </left>
      <right style="thick">
        <color theme="0"/>
      </right>
      <top/>
      <bottom style="thin">
        <color theme="3" tint="-0.249977111117893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n">
        <color theme="3"/>
      </right>
      <top style="thick">
        <color theme="0"/>
      </top>
      <bottom style="thin">
        <color theme="3"/>
      </bottom>
      <diagonal/>
    </border>
    <border>
      <left style="thin">
        <color theme="3"/>
      </left>
      <right style="thick">
        <color theme="0"/>
      </right>
      <top style="thick">
        <color theme="0"/>
      </top>
      <bottom style="thin">
        <color theme="3"/>
      </bottom>
      <diagonal/>
    </border>
    <border>
      <left style="thick">
        <color theme="0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ck">
        <color theme="0"/>
      </right>
      <top style="thin">
        <color theme="3"/>
      </top>
      <bottom style="thin">
        <color theme="3"/>
      </bottom>
      <diagonal/>
    </border>
    <border>
      <left style="thick">
        <color theme="0"/>
      </left>
      <right style="thin">
        <color theme="3"/>
      </right>
      <top style="thin">
        <color theme="3"/>
      </top>
      <bottom style="thick">
        <color theme="0"/>
      </bottom>
      <diagonal/>
    </border>
    <border>
      <left style="thin">
        <color theme="3"/>
      </left>
      <right style="thick">
        <color theme="0"/>
      </right>
      <top style="thin">
        <color theme="3"/>
      </top>
      <bottom style="thick">
        <color theme="0"/>
      </bottom>
      <diagonal/>
    </border>
  </borders>
  <cellStyleXfs count="1">
    <xf numFmtId="0" fontId="0" fillId="0" borderId="0"/>
  </cellStyleXfs>
  <cellXfs count="248">
    <xf numFmtId="0" fontId="0" fillId="0" borderId="0" xfId="0"/>
    <xf numFmtId="0" fontId="0" fillId="2" borderId="0" xfId="0" applyFill="1"/>
    <xf numFmtId="0" fontId="3" fillId="3" borderId="0" xfId="0" applyFont="1" applyFill="1"/>
    <xf numFmtId="0" fontId="3" fillId="5" borderId="0" xfId="0" applyFont="1" applyFill="1" applyProtection="1">
      <protection hidden="1"/>
    </xf>
    <xf numFmtId="0" fontId="19" fillId="5" borderId="0" xfId="0" applyFont="1" applyFill="1" applyAlignment="1" applyProtection="1">
      <alignment vertical="center"/>
      <protection hidden="1"/>
    </xf>
    <xf numFmtId="0" fontId="0" fillId="5" borderId="0" xfId="0" applyFill="1" applyProtection="1">
      <protection hidden="1"/>
    </xf>
    <xf numFmtId="0" fontId="1" fillId="5" borderId="0" xfId="0" applyFont="1" applyFill="1" applyAlignment="1" applyProtection="1">
      <alignment vertical="center"/>
      <protection hidden="1"/>
    </xf>
    <xf numFmtId="0" fontId="3" fillId="5" borderId="0" xfId="0" applyFont="1" applyFill="1" applyAlignment="1" applyProtection="1">
      <alignment horizontal="center" vertical="center"/>
      <protection hidden="1"/>
    </xf>
    <xf numFmtId="0" fontId="9" fillId="5" borderId="0" xfId="0" applyFont="1" applyFill="1" applyAlignment="1" applyProtection="1">
      <alignment vertical="center"/>
      <protection hidden="1"/>
    </xf>
    <xf numFmtId="0" fontId="35" fillId="5" borderId="26" xfId="0" applyFont="1" applyFill="1" applyBorder="1" applyAlignment="1" applyProtection="1">
      <alignment horizontal="center" vertical="center"/>
      <protection hidden="1"/>
    </xf>
    <xf numFmtId="0" fontId="35" fillId="5" borderId="29" xfId="0" applyFont="1" applyFill="1" applyBorder="1" applyAlignment="1" applyProtection="1">
      <alignment horizontal="center" vertical="center"/>
      <protection hidden="1"/>
    </xf>
    <xf numFmtId="0" fontId="35" fillId="5" borderId="0" xfId="0" applyFont="1" applyFill="1" applyAlignment="1" applyProtection="1">
      <alignment horizontal="center" vertical="center"/>
      <protection hidden="1"/>
    </xf>
    <xf numFmtId="0" fontId="35" fillId="5" borderId="9" xfId="0" applyFont="1" applyFill="1" applyBorder="1" applyAlignment="1" applyProtection="1">
      <alignment horizontal="center" vertical="center"/>
      <protection hidden="1"/>
    </xf>
    <xf numFmtId="0" fontId="35" fillId="5" borderId="8" xfId="0" applyFont="1" applyFill="1" applyBorder="1" applyAlignment="1" applyProtection="1">
      <alignment horizontal="center" vertical="center"/>
      <protection hidden="1"/>
    </xf>
    <xf numFmtId="0" fontId="33" fillId="5" borderId="0" xfId="0" applyFont="1" applyFill="1" applyAlignment="1" applyProtection="1">
      <alignment vertical="center"/>
      <protection hidden="1"/>
    </xf>
    <xf numFmtId="0" fontId="2" fillId="5" borderId="0" xfId="0" applyFont="1" applyFill="1" applyAlignment="1" applyProtection="1">
      <alignment vertical="center"/>
      <protection hidden="1"/>
    </xf>
    <xf numFmtId="0" fontId="24" fillId="5" borderId="0" xfId="0" applyFont="1" applyFill="1" applyAlignment="1" applyProtection="1">
      <alignment vertical="top"/>
      <protection hidden="1"/>
    </xf>
    <xf numFmtId="0" fontId="35" fillId="5" borderId="13" xfId="0" applyFont="1" applyFill="1" applyBorder="1" applyAlignment="1" applyProtection="1">
      <alignment horizontal="center" vertical="center"/>
      <protection hidden="1"/>
    </xf>
    <xf numFmtId="0" fontId="3" fillId="5" borderId="32" xfId="0" applyFont="1" applyFill="1" applyBorder="1" applyProtection="1">
      <protection hidden="1"/>
    </xf>
    <xf numFmtId="0" fontId="3" fillId="5" borderId="33" xfId="0" applyFont="1" applyFill="1" applyBorder="1" applyProtection="1">
      <protection hidden="1"/>
    </xf>
    <xf numFmtId="0" fontId="3" fillId="5" borderId="0" xfId="0" applyFont="1" applyFill="1"/>
    <xf numFmtId="0" fontId="0" fillId="5" borderId="0" xfId="0" applyFill="1"/>
    <xf numFmtId="0" fontId="3" fillId="5" borderId="35" xfId="0" applyFont="1" applyFill="1" applyBorder="1" applyProtection="1">
      <protection hidden="1"/>
    </xf>
    <xf numFmtId="0" fontId="35" fillId="5" borderId="37" xfId="0" applyFont="1" applyFill="1" applyBorder="1" applyAlignment="1" applyProtection="1">
      <alignment horizontal="center" vertical="center"/>
      <protection locked="0"/>
    </xf>
    <xf numFmtId="49" fontId="35" fillId="5" borderId="37" xfId="0" applyNumberFormat="1" applyFont="1" applyFill="1" applyBorder="1" applyAlignment="1" applyProtection="1">
      <alignment horizontal="center" vertical="center"/>
      <protection locked="0"/>
    </xf>
    <xf numFmtId="0" fontId="35" fillId="5" borderId="38" xfId="0" applyFont="1" applyFill="1" applyBorder="1" applyAlignment="1" applyProtection="1">
      <alignment horizontal="center" vertical="center"/>
      <protection locked="0"/>
    </xf>
    <xf numFmtId="0" fontId="35" fillId="5" borderId="39" xfId="0" applyFont="1" applyFill="1" applyBorder="1" applyAlignment="1" applyProtection="1">
      <alignment horizontal="center" vertical="center"/>
      <protection locked="0"/>
    </xf>
    <xf numFmtId="49" fontId="35" fillId="5" borderId="39" xfId="0" applyNumberFormat="1" applyFont="1" applyFill="1" applyBorder="1" applyAlignment="1" applyProtection="1">
      <alignment horizontal="center" vertical="center"/>
      <protection locked="0"/>
    </xf>
    <xf numFmtId="1" fontId="42" fillId="5" borderId="40" xfId="0" applyNumberFormat="1" applyFont="1" applyFill="1" applyBorder="1" applyAlignment="1" applyProtection="1">
      <alignment horizontal="center" vertical="center"/>
      <protection hidden="1"/>
    </xf>
    <xf numFmtId="0" fontId="35" fillId="5" borderId="41" xfId="0" applyFont="1" applyFill="1" applyBorder="1" applyAlignment="1" applyProtection="1">
      <alignment horizontal="center" vertical="center"/>
      <protection locked="0"/>
    </xf>
    <xf numFmtId="1" fontId="42" fillId="5" borderId="42" xfId="0" applyNumberFormat="1" applyFont="1" applyFill="1" applyBorder="1" applyAlignment="1" applyProtection="1">
      <alignment horizontal="center" vertical="center"/>
      <protection hidden="1"/>
    </xf>
    <xf numFmtId="1" fontId="36" fillId="5" borderId="42" xfId="0" applyNumberFormat="1" applyFont="1" applyFill="1" applyBorder="1" applyAlignment="1" applyProtection="1">
      <alignment horizontal="center" vertical="center"/>
      <protection hidden="1"/>
    </xf>
    <xf numFmtId="0" fontId="35" fillId="5" borderId="43" xfId="0" applyFont="1" applyFill="1" applyBorder="1" applyAlignment="1" applyProtection="1">
      <alignment horizontal="center" vertical="center"/>
      <protection locked="0"/>
    </xf>
    <xf numFmtId="0" fontId="35" fillId="5" borderId="44" xfId="0" applyFont="1" applyFill="1" applyBorder="1" applyAlignment="1" applyProtection="1">
      <alignment horizontal="center" vertical="center"/>
      <protection locked="0"/>
    </xf>
    <xf numFmtId="49" fontId="35" fillId="5" borderId="44" xfId="0" applyNumberFormat="1" applyFont="1" applyFill="1" applyBorder="1" applyAlignment="1" applyProtection="1">
      <alignment horizontal="center" vertical="center"/>
      <protection locked="0"/>
    </xf>
    <xf numFmtId="1" fontId="36" fillId="5" borderId="45" xfId="0" applyNumberFormat="1" applyFont="1" applyFill="1" applyBorder="1" applyAlignment="1" applyProtection="1">
      <alignment horizontal="center" vertical="center"/>
      <protection hidden="1"/>
    </xf>
    <xf numFmtId="1" fontId="35" fillId="5" borderId="37" xfId="0" applyNumberFormat="1" applyFont="1" applyFill="1" applyBorder="1" applyAlignment="1" applyProtection="1">
      <alignment horizontal="center" vertical="center"/>
      <protection locked="0"/>
    </xf>
    <xf numFmtId="0" fontId="35" fillId="5" borderId="46" xfId="0" applyFont="1" applyFill="1" applyBorder="1" applyAlignment="1" applyProtection="1">
      <alignment horizontal="center" vertical="center"/>
      <protection hidden="1"/>
    </xf>
    <xf numFmtId="0" fontId="53" fillId="5" borderId="0" xfId="0" applyFont="1" applyFill="1" applyAlignment="1" applyProtection="1">
      <alignment wrapText="1"/>
      <protection hidden="1"/>
    </xf>
    <xf numFmtId="0" fontId="1" fillId="5" borderId="11" xfId="0" applyFont="1" applyFill="1" applyBorder="1" applyAlignment="1" applyProtection="1">
      <alignment horizontal="center" vertical="center"/>
      <protection hidden="1"/>
    </xf>
    <xf numFmtId="0" fontId="1" fillId="5" borderId="7" xfId="0" applyFont="1" applyFill="1" applyBorder="1" applyAlignment="1" applyProtection="1">
      <alignment horizontal="center" vertical="center"/>
      <protection hidden="1"/>
    </xf>
    <xf numFmtId="0" fontId="5" fillId="5" borderId="0" xfId="0" applyFont="1" applyFill="1" applyAlignment="1" applyProtection="1">
      <alignment horizontal="center" vertical="center"/>
      <protection hidden="1"/>
    </xf>
    <xf numFmtId="0" fontId="4" fillId="5" borderId="0" xfId="0" applyFont="1" applyFill="1" applyAlignment="1" applyProtection="1">
      <alignment horizontal="center" vertical="center"/>
      <protection hidden="1"/>
    </xf>
    <xf numFmtId="0" fontId="1" fillId="5" borderId="0" xfId="0" applyFont="1" applyFill="1" applyAlignment="1" applyProtection="1">
      <alignment horizontal="center" vertical="center"/>
      <protection hidden="1"/>
    </xf>
    <xf numFmtId="0" fontId="27" fillId="5" borderId="0" xfId="0" applyFont="1" applyFill="1" applyAlignment="1" applyProtection="1">
      <alignment vertical="center"/>
      <protection hidden="1"/>
    </xf>
    <xf numFmtId="1" fontId="8" fillId="5" borderId="7" xfId="0" applyNumberFormat="1" applyFont="1" applyFill="1" applyBorder="1" applyAlignment="1" applyProtection="1">
      <alignment horizontal="center" vertical="center"/>
      <protection locked="0"/>
    </xf>
    <xf numFmtId="0" fontId="52" fillId="5" borderId="0" xfId="0" applyFont="1" applyFill="1" applyAlignment="1" applyProtection="1">
      <alignment vertical="top"/>
      <protection hidden="1"/>
    </xf>
    <xf numFmtId="164" fontId="1" fillId="5" borderId="0" xfId="0" applyNumberFormat="1" applyFont="1" applyFill="1" applyAlignment="1" applyProtection="1">
      <alignment horizontal="center" vertical="center"/>
      <protection hidden="1"/>
    </xf>
    <xf numFmtId="165" fontId="2" fillId="5" borderId="0" xfId="0" applyNumberFormat="1" applyFont="1" applyFill="1" applyAlignment="1" applyProtection="1">
      <alignment vertical="center" wrapText="1"/>
      <protection hidden="1"/>
    </xf>
    <xf numFmtId="49" fontId="2" fillId="5" borderId="0" xfId="0" applyNumberFormat="1" applyFont="1" applyFill="1" applyAlignment="1" applyProtection="1">
      <alignment vertical="center" wrapText="1"/>
      <protection hidden="1"/>
    </xf>
    <xf numFmtId="0" fontId="2" fillId="5" borderId="0" xfId="0" applyFont="1" applyFill="1" applyAlignment="1" applyProtection="1">
      <alignment horizontal="center" vertical="center" wrapText="1"/>
      <protection hidden="1"/>
    </xf>
    <xf numFmtId="0" fontId="2" fillId="5" borderId="0" xfId="0" applyFont="1" applyFill="1" applyAlignment="1" applyProtection="1">
      <alignment vertical="center" wrapText="1"/>
      <protection hidden="1"/>
    </xf>
    <xf numFmtId="166" fontId="2" fillId="5" borderId="0" xfId="0" applyNumberFormat="1" applyFont="1" applyFill="1" applyAlignment="1" applyProtection="1">
      <alignment horizontal="center" vertical="center" wrapText="1"/>
      <protection hidden="1"/>
    </xf>
    <xf numFmtId="165" fontId="4" fillId="5" borderId="0" xfId="0" applyNumberFormat="1" applyFont="1" applyFill="1" applyAlignment="1" applyProtection="1">
      <alignment horizontal="center" vertical="center"/>
      <protection hidden="1"/>
    </xf>
    <xf numFmtId="0" fontId="2" fillId="5" borderId="0" xfId="0" applyFont="1" applyFill="1" applyAlignment="1" applyProtection="1">
      <alignment horizontal="center" vertical="center"/>
      <protection hidden="1"/>
    </xf>
    <xf numFmtId="0" fontId="6" fillId="5" borderId="0" xfId="0" applyFont="1" applyFill="1" applyAlignment="1" applyProtection="1">
      <alignment vertical="center"/>
      <protection hidden="1"/>
    </xf>
    <xf numFmtId="0" fontId="50" fillId="5" borderId="0" xfId="0" applyFont="1" applyFill="1" applyAlignment="1" applyProtection="1">
      <alignment vertical="center"/>
      <protection hidden="1"/>
    </xf>
    <xf numFmtId="0" fontId="38" fillId="5" borderId="0" xfId="0" applyFont="1" applyFill="1" applyAlignment="1" applyProtection="1">
      <alignment vertical="center" wrapText="1"/>
      <protection hidden="1"/>
    </xf>
    <xf numFmtId="0" fontId="51" fillId="5" borderId="0" xfId="0" applyFont="1" applyFill="1" applyAlignment="1" applyProtection="1">
      <alignment vertical="center"/>
      <protection hidden="1"/>
    </xf>
    <xf numFmtId="1" fontId="37" fillId="5" borderId="7" xfId="0" applyNumberFormat="1" applyFont="1" applyFill="1" applyBorder="1" applyAlignment="1" applyProtection="1">
      <alignment horizontal="center" vertical="center"/>
      <protection locked="0"/>
    </xf>
    <xf numFmtId="1" fontId="11" fillId="5" borderId="0" xfId="0" applyNumberFormat="1" applyFont="1" applyFill="1" applyProtection="1">
      <protection hidden="1"/>
    </xf>
    <xf numFmtId="0" fontId="11" fillId="5" borderId="0" xfId="0" applyFont="1" applyFill="1" applyAlignment="1" applyProtection="1">
      <alignment horizontal="center"/>
      <protection hidden="1"/>
    </xf>
    <xf numFmtId="0" fontId="11" fillId="5" borderId="0" xfId="0" applyFont="1" applyFill="1" applyAlignment="1" applyProtection="1">
      <alignment vertical="center"/>
      <protection hidden="1"/>
    </xf>
    <xf numFmtId="0" fontId="14" fillId="5" borderId="0" xfId="0" applyFont="1" applyFill="1" applyAlignment="1" applyProtection="1">
      <alignment vertical="center"/>
      <protection hidden="1"/>
    </xf>
    <xf numFmtId="0" fontId="45" fillId="5" borderId="0" xfId="0" applyFont="1" applyFill="1" applyAlignment="1" applyProtection="1">
      <alignment vertical="center"/>
      <protection hidden="1"/>
    </xf>
    <xf numFmtId="0" fontId="44" fillId="5" borderId="0" xfId="0" applyFont="1" applyFill="1" applyAlignment="1" applyProtection="1">
      <alignment vertical="center"/>
      <protection hidden="1"/>
    </xf>
    <xf numFmtId="165" fontId="16" fillId="5" borderId="0" xfId="0" applyNumberFormat="1" applyFont="1" applyFill="1" applyAlignment="1" applyProtection="1">
      <alignment vertical="center"/>
      <protection hidden="1"/>
    </xf>
    <xf numFmtId="0" fontId="31" fillId="5" borderId="0" xfId="0" applyFont="1" applyFill="1" applyAlignment="1" applyProtection="1">
      <alignment vertical="center"/>
      <protection hidden="1"/>
    </xf>
    <xf numFmtId="1" fontId="30" fillId="5" borderId="0" xfId="0" applyNumberFormat="1" applyFont="1" applyFill="1" applyAlignment="1" applyProtection="1">
      <alignment vertical="center"/>
      <protection hidden="1"/>
    </xf>
    <xf numFmtId="0" fontId="43" fillId="5" borderId="0" xfId="0" applyFont="1" applyFill="1" applyAlignment="1" applyProtection="1">
      <alignment vertical="center"/>
      <protection hidden="1"/>
    </xf>
    <xf numFmtId="1" fontId="23" fillId="5" borderId="0" xfId="0" applyNumberFormat="1" applyFont="1" applyFill="1" applyAlignment="1" applyProtection="1">
      <alignment horizontal="center" vertical="center"/>
      <protection hidden="1"/>
    </xf>
    <xf numFmtId="0" fontId="28" fillId="5" borderId="0" xfId="0" applyFont="1" applyFill="1" applyProtection="1">
      <protection hidden="1"/>
    </xf>
    <xf numFmtId="0" fontId="35" fillId="5" borderId="47" xfId="0" applyFont="1" applyFill="1" applyBorder="1" applyAlignment="1" applyProtection="1">
      <alignment horizontal="center" vertical="center"/>
      <protection hidden="1"/>
    </xf>
    <xf numFmtId="0" fontId="35" fillId="5" borderId="48" xfId="0" applyFont="1" applyFill="1" applyBorder="1" applyAlignment="1" applyProtection="1">
      <alignment horizontal="center" vertical="center"/>
      <protection hidden="1"/>
    </xf>
    <xf numFmtId="0" fontId="32" fillId="6" borderId="0" xfId="0" applyFont="1" applyFill="1" applyAlignment="1" applyProtection="1">
      <alignment horizontal="center" vertical="center"/>
      <protection hidden="1"/>
    </xf>
    <xf numFmtId="0" fontId="40" fillId="6" borderId="0" xfId="0" applyFont="1" applyFill="1" applyAlignment="1" applyProtection="1">
      <alignment horizontal="center" vertical="center"/>
      <protection hidden="1"/>
    </xf>
    <xf numFmtId="1" fontId="55" fillId="6" borderId="0" xfId="0" applyNumberFormat="1" applyFont="1" applyFill="1" applyAlignment="1" applyProtection="1">
      <alignment horizontal="center" vertical="center"/>
      <protection hidden="1"/>
    </xf>
    <xf numFmtId="0" fontId="55" fillId="6" borderId="0" xfId="0" applyFont="1" applyFill="1" applyAlignment="1" applyProtection="1">
      <alignment horizontal="center" vertical="center"/>
      <protection hidden="1"/>
    </xf>
    <xf numFmtId="0" fontId="55" fillId="6" borderId="0" xfId="0" applyFont="1" applyFill="1" applyAlignment="1" applyProtection="1">
      <alignment vertical="center"/>
      <protection hidden="1"/>
    </xf>
    <xf numFmtId="1" fontId="11" fillId="6" borderId="0" xfId="0" applyNumberFormat="1" applyFont="1" applyFill="1" applyProtection="1">
      <protection hidden="1"/>
    </xf>
    <xf numFmtId="0" fontId="11" fillId="6" borderId="0" xfId="0" applyFont="1" applyFill="1" applyAlignment="1" applyProtection="1">
      <alignment horizontal="center"/>
      <protection hidden="1"/>
    </xf>
    <xf numFmtId="0" fontId="58" fillId="5" borderId="0" xfId="0" applyFont="1" applyFill="1" applyAlignment="1" applyProtection="1">
      <alignment vertical="center"/>
      <protection hidden="1"/>
    </xf>
    <xf numFmtId="1" fontId="59" fillId="5" borderId="0" xfId="0" applyNumberFormat="1" applyFont="1" applyFill="1" applyProtection="1">
      <protection hidden="1"/>
    </xf>
    <xf numFmtId="0" fontId="11" fillId="6" borderId="0" xfId="0" applyFont="1" applyFill="1" applyAlignment="1" applyProtection="1">
      <alignment vertical="center"/>
      <protection hidden="1"/>
    </xf>
    <xf numFmtId="49" fontId="25" fillId="5" borderId="0" xfId="0" applyNumberFormat="1" applyFont="1" applyFill="1" applyAlignment="1" applyProtection="1">
      <alignment horizontal="left" vertical="top" wrapText="1"/>
      <protection hidden="1"/>
    </xf>
    <xf numFmtId="165" fontId="33" fillId="5" borderId="31" xfId="0" applyNumberFormat="1" applyFont="1" applyFill="1" applyBorder="1" applyAlignment="1" applyProtection="1">
      <alignment horizontal="center" vertical="center"/>
      <protection locked="0"/>
    </xf>
    <xf numFmtId="165" fontId="33" fillId="5" borderId="5" xfId="0" applyNumberFormat="1" applyFont="1" applyFill="1" applyBorder="1" applyAlignment="1" applyProtection="1">
      <alignment horizontal="center" vertical="center"/>
      <protection locked="0"/>
    </xf>
    <xf numFmtId="0" fontId="54" fillId="5" borderId="2" xfId="0" applyFont="1" applyFill="1" applyBorder="1" applyAlignment="1" applyProtection="1">
      <alignment horizontal="center" vertical="center"/>
      <protection hidden="1"/>
    </xf>
    <xf numFmtId="0" fontId="31" fillId="5" borderId="27" xfId="0" applyFont="1" applyFill="1" applyBorder="1" applyAlignment="1" applyProtection="1">
      <alignment horizontal="center" vertical="center"/>
      <protection hidden="1"/>
    </xf>
    <xf numFmtId="0" fontId="31" fillId="5" borderId="14" xfId="0" applyFont="1" applyFill="1" applyBorder="1" applyAlignment="1" applyProtection="1">
      <alignment horizontal="center" vertical="center"/>
      <protection hidden="1"/>
    </xf>
    <xf numFmtId="1" fontId="21" fillId="5" borderId="27" xfId="0" applyNumberFormat="1" applyFont="1" applyFill="1" applyBorder="1" applyAlignment="1" applyProtection="1">
      <alignment horizontal="center" vertical="center"/>
      <protection hidden="1"/>
    </xf>
    <xf numFmtId="1" fontId="21" fillId="5" borderId="14" xfId="0" applyNumberFormat="1" applyFont="1" applyFill="1" applyBorder="1" applyAlignment="1" applyProtection="1">
      <alignment horizontal="center" vertical="center"/>
      <protection hidden="1"/>
    </xf>
    <xf numFmtId="0" fontId="2" fillId="5" borderId="0" xfId="0" applyFont="1" applyFill="1" applyAlignment="1" applyProtection="1">
      <alignment horizontal="center" vertical="center"/>
      <protection hidden="1"/>
    </xf>
    <xf numFmtId="0" fontId="2" fillId="5" borderId="6" xfId="0" applyFont="1" applyFill="1" applyBorder="1" applyAlignment="1" applyProtection="1">
      <alignment horizontal="center" vertical="center"/>
      <protection hidden="1"/>
    </xf>
    <xf numFmtId="0" fontId="27" fillId="5" borderId="0" xfId="0" applyFont="1" applyFill="1" applyAlignment="1" applyProtection="1">
      <alignment horizontal="center"/>
      <protection hidden="1"/>
    </xf>
    <xf numFmtId="0" fontId="12" fillId="5" borderId="30" xfId="0" applyFont="1" applyFill="1" applyBorder="1" applyAlignment="1" applyProtection="1">
      <alignment horizontal="center" vertical="center"/>
      <protection hidden="1"/>
    </xf>
    <xf numFmtId="0" fontId="12" fillId="5" borderId="2" xfId="0" applyFont="1" applyFill="1" applyBorder="1" applyAlignment="1" applyProtection="1">
      <alignment horizontal="center" vertical="center"/>
      <protection hidden="1"/>
    </xf>
    <xf numFmtId="0" fontId="12" fillId="5" borderId="34" xfId="0" applyFont="1" applyFill="1" applyBorder="1" applyAlignment="1" applyProtection="1">
      <alignment horizontal="center" vertical="center"/>
      <protection hidden="1"/>
    </xf>
    <xf numFmtId="1" fontId="2" fillId="5" borderId="7" xfId="0" applyNumberFormat="1" applyFont="1" applyFill="1" applyBorder="1" applyAlignment="1" applyProtection="1">
      <alignment horizontal="center" vertical="center"/>
      <protection hidden="1"/>
    </xf>
    <xf numFmtId="0" fontId="6" fillId="5" borderId="7" xfId="0" applyFont="1" applyFill="1" applyBorder="1" applyAlignment="1" applyProtection="1">
      <alignment horizontal="center" vertical="center"/>
      <protection hidden="1"/>
    </xf>
    <xf numFmtId="0" fontId="18" fillId="5" borderId="7" xfId="0" applyFont="1" applyFill="1" applyBorder="1" applyAlignment="1" applyProtection="1">
      <alignment horizontal="center" vertical="center"/>
      <protection hidden="1"/>
    </xf>
    <xf numFmtId="0" fontId="38" fillId="5" borderId="16" xfId="0" applyFont="1" applyFill="1" applyBorder="1" applyAlignment="1" applyProtection="1">
      <alignment horizontal="center" vertical="center" wrapText="1"/>
      <protection hidden="1"/>
    </xf>
    <xf numFmtId="0" fontId="38" fillId="5" borderId="17" xfId="0" applyFont="1" applyFill="1" applyBorder="1" applyAlignment="1" applyProtection="1">
      <alignment horizontal="center" vertical="center" wrapText="1"/>
      <protection hidden="1"/>
    </xf>
    <xf numFmtId="0" fontId="38" fillId="5" borderId="18" xfId="0" applyFont="1" applyFill="1" applyBorder="1" applyAlignment="1" applyProtection="1">
      <alignment horizontal="center" vertical="center" wrapText="1"/>
      <protection hidden="1"/>
    </xf>
    <xf numFmtId="0" fontId="38" fillId="5" borderId="19" xfId="0" applyFont="1" applyFill="1" applyBorder="1" applyAlignment="1" applyProtection="1">
      <alignment horizontal="center" vertical="center" wrapText="1"/>
      <protection hidden="1"/>
    </xf>
    <xf numFmtId="0" fontId="38" fillId="5" borderId="0" xfId="0" applyFont="1" applyFill="1" applyAlignment="1" applyProtection="1">
      <alignment horizontal="center" vertical="center" wrapText="1"/>
      <protection hidden="1"/>
    </xf>
    <xf numFmtId="0" fontId="38" fillId="5" borderId="20" xfId="0" applyFont="1" applyFill="1" applyBorder="1" applyAlignment="1" applyProtection="1">
      <alignment horizontal="center" vertical="center" wrapText="1"/>
      <protection hidden="1"/>
    </xf>
    <xf numFmtId="0" fontId="38" fillId="5" borderId="21" xfId="0" applyFont="1" applyFill="1" applyBorder="1" applyAlignment="1" applyProtection="1">
      <alignment horizontal="center" vertical="center" wrapText="1"/>
      <protection hidden="1"/>
    </xf>
    <xf numFmtId="0" fontId="38" fillId="5" borderId="22" xfId="0" applyFont="1" applyFill="1" applyBorder="1" applyAlignment="1" applyProtection="1">
      <alignment horizontal="center" vertical="center" wrapText="1"/>
      <protection hidden="1"/>
    </xf>
    <xf numFmtId="0" fontId="38" fillId="5" borderId="23" xfId="0" applyFont="1" applyFill="1" applyBorder="1" applyAlignment="1" applyProtection="1">
      <alignment horizontal="center" vertical="center" wrapText="1"/>
      <protection hidden="1"/>
    </xf>
    <xf numFmtId="49" fontId="16" fillId="5" borderId="0" xfId="0" applyNumberFormat="1" applyFont="1" applyFill="1" applyAlignment="1" applyProtection="1">
      <alignment horizontal="center" vertical="center" wrapText="1"/>
      <protection hidden="1"/>
    </xf>
    <xf numFmtId="0" fontId="2" fillId="5" borderId="7" xfId="0" applyFont="1" applyFill="1" applyBorder="1" applyAlignment="1" applyProtection="1">
      <alignment horizontal="center" vertical="center" wrapText="1"/>
      <protection hidden="1"/>
    </xf>
    <xf numFmtId="0" fontId="2" fillId="5" borderId="7" xfId="0" applyFont="1" applyFill="1" applyBorder="1" applyAlignment="1" applyProtection="1">
      <alignment horizontal="center" vertical="center"/>
      <protection hidden="1"/>
    </xf>
    <xf numFmtId="0" fontId="50" fillId="5" borderId="11" xfId="0" applyFont="1" applyFill="1" applyBorder="1" applyAlignment="1" applyProtection="1">
      <alignment horizontal="center" vertical="center"/>
      <protection hidden="1"/>
    </xf>
    <xf numFmtId="0" fontId="50" fillId="5" borderId="25" xfId="0" applyFont="1" applyFill="1" applyBorder="1" applyAlignment="1" applyProtection="1">
      <alignment horizontal="center" vertical="center"/>
      <protection hidden="1"/>
    </xf>
    <xf numFmtId="0" fontId="50" fillId="5" borderId="15" xfId="0" applyFont="1" applyFill="1" applyBorder="1" applyAlignment="1" applyProtection="1">
      <alignment horizontal="center" vertical="center"/>
      <protection hidden="1"/>
    </xf>
    <xf numFmtId="164" fontId="1" fillId="5" borderId="0" xfId="0" applyNumberFormat="1" applyFont="1" applyFill="1" applyAlignment="1" applyProtection="1">
      <alignment horizontal="center" vertical="center"/>
      <protection hidden="1"/>
    </xf>
    <xf numFmtId="0" fontId="1" fillId="5" borderId="0" xfId="0" applyFont="1" applyFill="1" applyAlignment="1" applyProtection="1">
      <alignment horizontal="right"/>
      <protection hidden="1"/>
    </xf>
    <xf numFmtId="1" fontId="51" fillId="5" borderId="16" xfId="0" applyNumberFormat="1" applyFont="1" applyFill="1" applyBorder="1" applyAlignment="1" applyProtection="1">
      <alignment horizontal="center" vertical="center"/>
      <protection hidden="1"/>
    </xf>
    <xf numFmtId="1" fontId="51" fillId="5" borderId="17" xfId="0" applyNumberFormat="1" applyFont="1" applyFill="1" applyBorder="1" applyAlignment="1" applyProtection="1">
      <alignment horizontal="center" vertical="center"/>
      <protection hidden="1"/>
    </xf>
    <xf numFmtId="1" fontId="51" fillId="5" borderId="18" xfId="0" applyNumberFormat="1" applyFont="1" applyFill="1" applyBorder="1" applyAlignment="1" applyProtection="1">
      <alignment horizontal="center" vertical="center"/>
      <protection hidden="1"/>
    </xf>
    <xf numFmtId="1" fontId="51" fillId="5" borderId="19" xfId="0" applyNumberFormat="1" applyFont="1" applyFill="1" applyBorder="1" applyAlignment="1" applyProtection="1">
      <alignment horizontal="center" vertical="center"/>
      <protection hidden="1"/>
    </xf>
    <xf numFmtId="1" fontId="51" fillId="5" borderId="0" xfId="0" applyNumberFormat="1" applyFont="1" applyFill="1" applyAlignment="1" applyProtection="1">
      <alignment horizontal="center" vertical="center"/>
      <protection hidden="1"/>
    </xf>
    <xf numFmtId="1" fontId="51" fillId="5" borderId="20" xfId="0" applyNumberFormat="1" applyFont="1" applyFill="1" applyBorder="1" applyAlignment="1" applyProtection="1">
      <alignment horizontal="center" vertical="center"/>
      <protection hidden="1"/>
    </xf>
    <xf numFmtId="1" fontId="51" fillId="5" borderId="21" xfId="0" applyNumberFormat="1" applyFont="1" applyFill="1" applyBorder="1" applyAlignment="1" applyProtection="1">
      <alignment horizontal="center" vertical="center"/>
      <protection hidden="1"/>
    </xf>
    <xf numFmtId="1" fontId="51" fillId="5" borderId="22" xfId="0" applyNumberFormat="1" applyFont="1" applyFill="1" applyBorder="1" applyAlignment="1" applyProtection="1">
      <alignment horizontal="center" vertical="center"/>
      <protection hidden="1"/>
    </xf>
    <xf numFmtId="1" fontId="51" fillId="5" borderId="23" xfId="0" applyNumberFormat="1" applyFont="1" applyFill="1" applyBorder="1" applyAlignment="1" applyProtection="1">
      <alignment horizontal="center" vertical="center"/>
      <protection hidden="1"/>
    </xf>
    <xf numFmtId="0" fontId="10" fillId="5" borderId="0" xfId="0" applyFont="1" applyFill="1" applyAlignment="1" applyProtection="1">
      <alignment horizontal="center" vertical="center" wrapText="1"/>
      <protection hidden="1"/>
    </xf>
    <xf numFmtId="0" fontId="52" fillId="5" borderId="0" xfId="0" applyFont="1" applyFill="1" applyAlignment="1" applyProtection="1">
      <alignment horizontal="center" vertical="top"/>
      <protection hidden="1"/>
    </xf>
    <xf numFmtId="0" fontId="6" fillId="5" borderId="16" xfId="0" applyFont="1" applyFill="1" applyBorder="1" applyAlignment="1" applyProtection="1">
      <alignment horizontal="center" vertical="center"/>
      <protection hidden="1"/>
    </xf>
    <xf numFmtId="0" fontId="6" fillId="5" borderId="21" xfId="0" applyFont="1" applyFill="1" applyBorder="1" applyAlignment="1" applyProtection="1">
      <alignment horizontal="center" vertical="center"/>
      <protection hidden="1"/>
    </xf>
    <xf numFmtId="1" fontId="2" fillId="5" borderId="17" xfId="0" applyNumberFormat="1" applyFont="1" applyFill="1" applyBorder="1" applyAlignment="1" applyProtection="1">
      <alignment horizontal="center" vertical="center"/>
      <protection hidden="1"/>
    </xf>
    <xf numFmtId="1" fontId="2" fillId="5" borderId="18" xfId="0" applyNumberFormat="1" applyFont="1" applyFill="1" applyBorder="1" applyAlignment="1" applyProtection="1">
      <alignment horizontal="center" vertical="center"/>
      <protection hidden="1"/>
    </xf>
    <xf numFmtId="1" fontId="2" fillId="5" borderId="22" xfId="0" applyNumberFormat="1" applyFont="1" applyFill="1" applyBorder="1" applyAlignment="1" applyProtection="1">
      <alignment horizontal="center" vertical="center"/>
      <protection hidden="1"/>
    </xf>
    <xf numFmtId="1" fontId="2" fillId="5" borderId="23" xfId="0" applyNumberFormat="1" applyFont="1" applyFill="1" applyBorder="1" applyAlignment="1" applyProtection="1">
      <alignment horizontal="center" vertical="center"/>
      <protection hidden="1"/>
    </xf>
    <xf numFmtId="0" fontId="2" fillId="5" borderId="16" xfId="0" applyFont="1" applyFill="1" applyBorder="1" applyAlignment="1" applyProtection="1">
      <alignment horizontal="center" vertical="center" wrapText="1"/>
      <protection hidden="1"/>
    </xf>
    <xf numFmtId="0" fontId="2" fillId="5" borderId="17" xfId="0" applyFont="1" applyFill="1" applyBorder="1" applyAlignment="1" applyProtection="1">
      <alignment horizontal="center" vertical="center"/>
      <protection hidden="1"/>
    </xf>
    <xf numFmtId="0" fontId="2" fillId="5" borderId="18" xfId="0" applyFont="1" applyFill="1" applyBorder="1" applyAlignment="1" applyProtection="1">
      <alignment horizontal="center" vertical="center"/>
      <protection hidden="1"/>
    </xf>
    <xf numFmtId="0" fontId="2" fillId="5" borderId="21" xfId="0" applyFont="1" applyFill="1" applyBorder="1" applyAlignment="1" applyProtection="1">
      <alignment horizontal="center" vertical="center"/>
      <protection hidden="1"/>
    </xf>
    <xf numFmtId="0" fontId="2" fillId="5" borderId="22" xfId="0" applyFont="1" applyFill="1" applyBorder="1" applyAlignment="1" applyProtection="1">
      <alignment horizontal="center" vertical="center"/>
      <protection hidden="1"/>
    </xf>
    <xf numFmtId="0" fontId="2" fillId="5" borderId="23" xfId="0" applyFont="1" applyFill="1" applyBorder="1" applyAlignment="1" applyProtection="1">
      <alignment horizontal="center" vertical="center"/>
      <protection hidden="1"/>
    </xf>
    <xf numFmtId="0" fontId="32" fillId="5" borderId="0" xfId="0" applyFont="1" applyFill="1" applyAlignment="1" applyProtection="1">
      <alignment horizontal="center" vertical="center"/>
      <protection hidden="1"/>
    </xf>
    <xf numFmtId="1" fontId="58" fillId="5" borderId="0" xfId="0" applyNumberFormat="1" applyFont="1" applyFill="1" applyAlignment="1" applyProtection="1">
      <alignment horizontal="center" vertical="center"/>
      <protection hidden="1"/>
    </xf>
    <xf numFmtId="0" fontId="58" fillId="5" borderId="0" xfId="0" applyFont="1" applyFill="1" applyAlignment="1" applyProtection="1">
      <alignment horizontal="center" vertical="center"/>
      <protection hidden="1"/>
    </xf>
    <xf numFmtId="0" fontId="60" fillId="5" borderId="0" xfId="0" applyFont="1" applyFill="1" applyAlignment="1" applyProtection="1">
      <alignment horizontal="center" vertical="center"/>
      <protection hidden="1"/>
    </xf>
    <xf numFmtId="0" fontId="61" fillId="5" borderId="0" xfId="0" applyFont="1" applyFill="1" applyAlignment="1" applyProtection="1">
      <alignment horizontal="right" vertical="center"/>
      <protection hidden="1"/>
    </xf>
    <xf numFmtId="0" fontId="62" fillId="5" borderId="9" xfId="0" applyFont="1" applyFill="1" applyBorder="1" applyAlignment="1" applyProtection="1">
      <alignment horizontal="center" vertical="center"/>
      <protection hidden="1"/>
    </xf>
    <xf numFmtId="0" fontId="62" fillId="5" borderId="12" xfId="0" applyFont="1" applyFill="1" applyBorder="1" applyAlignment="1" applyProtection="1">
      <alignment horizontal="center" vertical="center"/>
      <protection hidden="1"/>
    </xf>
    <xf numFmtId="0" fontId="21" fillId="5" borderId="0" xfId="0" applyFont="1" applyFill="1" applyAlignment="1" applyProtection="1">
      <alignment horizontal="center" vertical="center"/>
      <protection hidden="1"/>
    </xf>
    <xf numFmtId="0" fontId="64" fillId="5" borderId="0" xfId="0" applyFont="1" applyFill="1" applyAlignment="1" applyProtection="1">
      <alignment horizontal="right" vertical="center"/>
      <protection hidden="1"/>
    </xf>
    <xf numFmtId="0" fontId="62" fillId="5" borderId="0" xfId="0" applyFont="1" applyFill="1" applyBorder="1" applyAlignment="1" applyProtection="1">
      <alignment horizontal="center" vertical="center"/>
      <protection hidden="1"/>
    </xf>
    <xf numFmtId="0" fontId="35" fillId="5" borderId="0" xfId="0" applyFont="1" applyFill="1" applyBorder="1" applyAlignment="1" applyProtection="1">
      <alignment horizontal="center" vertical="center"/>
      <protection hidden="1"/>
    </xf>
    <xf numFmtId="0" fontId="3" fillId="5" borderId="0" xfId="0" applyFont="1" applyFill="1" applyBorder="1"/>
    <xf numFmtId="1" fontId="36" fillId="5" borderId="49" xfId="0" applyNumberFormat="1" applyFont="1" applyFill="1" applyBorder="1" applyAlignment="1" applyProtection="1">
      <alignment horizontal="center" vertical="center"/>
      <protection hidden="1"/>
    </xf>
    <xf numFmtId="0" fontId="66" fillId="5" borderId="0" xfId="0" applyFont="1" applyFill="1" applyAlignment="1" applyProtection="1">
      <alignment horizontal="center" vertical="center"/>
      <protection hidden="1"/>
    </xf>
    <xf numFmtId="0" fontId="35" fillId="4" borderId="41" xfId="0" applyFont="1" applyFill="1" applyBorder="1" applyAlignment="1" applyProtection="1">
      <alignment horizontal="center" vertical="center"/>
      <protection locked="0"/>
    </xf>
    <xf numFmtId="0" fontId="35" fillId="4" borderId="37" xfId="0" applyFont="1" applyFill="1" applyBorder="1" applyAlignment="1" applyProtection="1">
      <alignment horizontal="center" vertical="center"/>
      <protection locked="0"/>
    </xf>
    <xf numFmtId="49" fontId="35" fillId="4" borderId="37" xfId="0" applyNumberFormat="1" applyFont="1" applyFill="1" applyBorder="1" applyAlignment="1" applyProtection="1">
      <alignment horizontal="center" vertical="center"/>
      <protection locked="0"/>
    </xf>
    <xf numFmtId="1" fontId="36" fillId="4" borderId="42" xfId="0" applyNumberFormat="1" applyFont="1" applyFill="1" applyBorder="1" applyAlignment="1" applyProtection="1">
      <alignment horizontal="center" vertical="center"/>
      <protection hidden="1"/>
    </xf>
    <xf numFmtId="1" fontId="42" fillId="4" borderId="42" xfId="0" applyNumberFormat="1" applyFont="1" applyFill="1" applyBorder="1" applyAlignment="1" applyProtection="1">
      <alignment horizontal="center" vertical="center"/>
      <protection hidden="1"/>
    </xf>
    <xf numFmtId="0" fontId="18" fillId="4" borderId="36" xfId="0" applyFont="1" applyFill="1" applyBorder="1" applyAlignment="1" applyProtection="1">
      <alignment horizontal="center" vertical="center"/>
      <protection hidden="1"/>
    </xf>
    <xf numFmtId="0" fontId="18" fillId="4" borderId="36" xfId="0" applyFont="1" applyFill="1" applyBorder="1" applyAlignment="1" applyProtection="1">
      <alignment horizontal="center" vertical="center" wrapText="1"/>
      <protection hidden="1"/>
    </xf>
    <xf numFmtId="0" fontId="13" fillId="4" borderId="36" xfId="0" applyFont="1" applyFill="1" applyBorder="1" applyAlignment="1" applyProtection="1">
      <alignment horizontal="center" vertical="center" wrapText="1"/>
      <protection hidden="1"/>
    </xf>
    <xf numFmtId="0" fontId="1" fillId="4" borderId="28" xfId="0" applyFont="1" applyFill="1" applyBorder="1" applyAlignment="1" applyProtection="1">
      <alignment horizontal="center" vertical="center"/>
      <protection hidden="1"/>
    </xf>
    <xf numFmtId="0" fontId="18" fillId="4" borderId="3" xfId="0" applyFont="1" applyFill="1" applyBorder="1" applyAlignment="1" applyProtection="1">
      <alignment horizontal="center" vertical="center"/>
      <protection hidden="1"/>
    </xf>
    <xf numFmtId="0" fontId="1" fillId="4" borderId="36" xfId="0" applyFont="1" applyFill="1" applyBorder="1" applyAlignment="1" applyProtection="1">
      <alignment horizontal="center" vertical="center"/>
      <protection hidden="1"/>
    </xf>
    <xf numFmtId="0" fontId="2" fillId="4" borderId="6" xfId="0" applyFont="1" applyFill="1" applyBorder="1" applyAlignment="1" applyProtection="1">
      <alignment horizontal="center" vertical="center"/>
      <protection hidden="1"/>
    </xf>
    <xf numFmtId="1" fontId="2" fillId="4" borderId="1" xfId="0" applyNumberFormat="1" applyFont="1" applyFill="1" applyBorder="1" applyAlignment="1" applyProtection="1">
      <alignment horizontal="center" vertical="center"/>
      <protection hidden="1"/>
    </xf>
    <xf numFmtId="0" fontId="2" fillId="4" borderId="1" xfId="0" applyFont="1" applyFill="1" applyBorder="1" applyAlignment="1" applyProtection="1">
      <alignment horizontal="center" vertical="center"/>
      <protection hidden="1"/>
    </xf>
    <xf numFmtId="1" fontId="2" fillId="4" borderId="6" xfId="0" applyNumberFormat="1" applyFont="1" applyFill="1" applyBorder="1" applyAlignment="1" applyProtection="1">
      <alignment horizontal="center" vertical="center"/>
      <protection hidden="1"/>
    </xf>
    <xf numFmtId="0" fontId="24" fillId="5" borderId="0" xfId="0" applyFont="1" applyFill="1" applyAlignment="1" applyProtection="1">
      <alignment horizontal="center" vertical="top"/>
      <protection hidden="1"/>
    </xf>
    <xf numFmtId="49" fontId="25" fillId="5" borderId="0" xfId="0" applyNumberFormat="1" applyFont="1" applyFill="1" applyAlignment="1" applyProtection="1">
      <alignment vertical="top" wrapText="1"/>
      <protection hidden="1"/>
    </xf>
    <xf numFmtId="0" fontId="31" fillId="5" borderId="52" xfId="0" applyFont="1" applyFill="1" applyBorder="1" applyAlignment="1" applyProtection="1">
      <alignment horizontal="center" vertical="center"/>
      <protection hidden="1"/>
    </xf>
    <xf numFmtId="49" fontId="24" fillId="5" borderId="0" xfId="0" applyNumberFormat="1" applyFont="1" applyFill="1" applyAlignment="1" applyProtection="1">
      <alignment vertical="top" wrapText="1"/>
      <protection hidden="1"/>
    </xf>
    <xf numFmtId="0" fontId="68" fillId="5" borderId="0" xfId="0" applyFont="1" applyFill="1" applyAlignment="1" applyProtection="1">
      <alignment vertical="center"/>
      <protection hidden="1"/>
    </xf>
    <xf numFmtId="0" fontId="68" fillId="5" borderId="0" xfId="0" applyFont="1" applyFill="1" applyBorder="1" applyAlignment="1" applyProtection="1">
      <alignment horizontal="center" vertical="center"/>
      <protection hidden="1"/>
    </xf>
    <xf numFmtId="49" fontId="25" fillId="5" borderId="0" xfId="0" applyNumberFormat="1" applyFont="1" applyFill="1" applyAlignment="1" applyProtection="1">
      <alignment horizontal="left" vertical="center"/>
      <protection hidden="1"/>
    </xf>
    <xf numFmtId="49" fontId="25" fillId="5" borderId="0" xfId="0" applyNumberFormat="1" applyFont="1" applyFill="1" applyBorder="1" applyAlignment="1" applyProtection="1">
      <alignment horizontal="left" vertical="center" wrapText="1"/>
      <protection hidden="1"/>
    </xf>
    <xf numFmtId="0" fontId="35" fillId="5" borderId="0" xfId="0" applyFont="1" applyFill="1" applyBorder="1" applyAlignment="1" applyProtection="1">
      <alignment horizontal="center" vertical="center"/>
      <protection locked="0"/>
    </xf>
    <xf numFmtId="49" fontId="35" fillId="5" borderId="0" xfId="0" applyNumberFormat="1" applyFont="1" applyFill="1" applyBorder="1" applyAlignment="1" applyProtection="1">
      <alignment horizontal="center" vertical="center"/>
      <protection locked="0"/>
    </xf>
    <xf numFmtId="0" fontId="18" fillId="4" borderId="28" xfId="0" applyFont="1" applyFill="1" applyBorder="1" applyAlignment="1" applyProtection="1">
      <alignment horizontal="center" vertical="center"/>
      <protection hidden="1"/>
    </xf>
    <xf numFmtId="0" fontId="27" fillId="5" borderId="0" xfId="0" applyFont="1" applyFill="1" applyAlignment="1" applyProtection="1">
      <alignment horizontal="center" vertical="center"/>
      <protection hidden="1"/>
    </xf>
    <xf numFmtId="0" fontId="65" fillId="5" borderId="0" xfId="0" applyFont="1" applyFill="1" applyAlignment="1" applyProtection="1">
      <alignment horizontal="center" vertical="center"/>
      <protection hidden="1"/>
    </xf>
    <xf numFmtId="0" fontId="70" fillId="5" borderId="0" xfId="0" applyFont="1" applyFill="1" applyAlignment="1" applyProtection="1">
      <alignment horizontal="center" vertical="center"/>
      <protection hidden="1"/>
    </xf>
    <xf numFmtId="165" fontId="4" fillId="4" borderId="11" xfId="0" applyNumberFormat="1" applyFont="1" applyFill="1" applyBorder="1" applyAlignment="1" applyProtection="1">
      <alignment horizontal="center" vertical="center"/>
      <protection hidden="1"/>
    </xf>
    <xf numFmtId="165" fontId="4" fillId="4" borderId="7" xfId="0" applyNumberFormat="1" applyFont="1" applyFill="1" applyBorder="1" applyAlignment="1" applyProtection="1">
      <alignment horizontal="center" vertical="center"/>
      <protection hidden="1"/>
    </xf>
    <xf numFmtId="16" fontId="8" fillId="4" borderId="7" xfId="0" applyNumberFormat="1" applyFont="1" applyFill="1" applyBorder="1" applyAlignment="1" applyProtection="1">
      <alignment horizontal="center" vertical="center"/>
      <protection locked="0"/>
    </xf>
    <xf numFmtId="0" fontId="8" fillId="4" borderId="7" xfId="0" applyFont="1" applyFill="1" applyBorder="1" applyAlignment="1" applyProtection="1">
      <alignment horizontal="center" vertical="center"/>
      <protection locked="0"/>
    </xf>
    <xf numFmtId="165" fontId="16" fillId="4" borderId="16" xfId="0" applyNumberFormat="1" applyFont="1" applyFill="1" applyBorder="1" applyAlignment="1" applyProtection="1">
      <alignment horizontal="center" vertical="center" wrapText="1"/>
      <protection hidden="1"/>
    </xf>
    <xf numFmtId="165" fontId="16" fillId="4" borderId="17" xfId="0" applyNumberFormat="1" applyFont="1" applyFill="1" applyBorder="1" applyAlignment="1" applyProtection="1">
      <alignment horizontal="center" vertical="center" wrapText="1"/>
      <protection hidden="1"/>
    </xf>
    <xf numFmtId="165" fontId="16" fillId="4" borderId="18" xfId="0" applyNumberFormat="1" applyFont="1" applyFill="1" applyBorder="1" applyAlignment="1" applyProtection="1">
      <alignment horizontal="center" vertical="center" wrapText="1"/>
      <protection hidden="1"/>
    </xf>
    <xf numFmtId="165" fontId="16" fillId="4" borderId="19" xfId="0" applyNumberFormat="1" applyFont="1" applyFill="1" applyBorder="1" applyAlignment="1" applyProtection="1">
      <alignment horizontal="center" vertical="center" wrapText="1"/>
      <protection hidden="1"/>
    </xf>
    <xf numFmtId="165" fontId="16" fillId="4" borderId="0" xfId="0" applyNumberFormat="1" applyFont="1" applyFill="1" applyAlignment="1" applyProtection="1">
      <alignment horizontal="center" vertical="center" wrapText="1"/>
      <protection hidden="1"/>
    </xf>
    <xf numFmtId="165" fontId="16" fillId="4" borderId="20" xfId="0" applyNumberFormat="1" applyFont="1" applyFill="1" applyBorder="1" applyAlignment="1" applyProtection="1">
      <alignment horizontal="center" vertical="center" wrapText="1"/>
      <protection hidden="1"/>
    </xf>
    <xf numFmtId="165" fontId="16" fillId="4" borderId="21" xfId="0" applyNumberFormat="1" applyFont="1" applyFill="1" applyBorder="1" applyAlignment="1" applyProtection="1">
      <alignment horizontal="center" vertical="center" wrapText="1"/>
      <protection hidden="1"/>
    </xf>
    <xf numFmtId="165" fontId="16" fillId="4" borderId="22" xfId="0" applyNumberFormat="1" applyFont="1" applyFill="1" applyBorder="1" applyAlignment="1" applyProtection="1">
      <alignment horizontal="center" vertical="center" wrapText="1"/>
      <protection hidden="1"/>
    </xf>
    <xf numFmtId="165" fontId="16" fillId="4" borderId="23" xfId="0" applyNumberFormat="1" applyFont="1" applyFill="1" applyBorder="1" applyAlignment="1" applyProtection="1">
      <alignment horizontal="center" vertical="center" wrapText="1"/>
      <protection hidden="1"/>
    </xf>
    <xf numFmtId="165" fontId="4" fillId="4" borderId="24" xfId="0" applyNumberFormat="1" applyFont="1" applyFill="1" applyBorder="1" applyAlignment="1" applyProtection="1">
      <alignment horizontal="center" vertical="center"/>
      <protection hidden="1"/>
    </xf>
    <xf numFmtId="165" fontId="4" fillId="4" borderId="10" xfId="0" applyNumberFormat="1" applyFont="1" applyFill="1" applyBorder="1" applyAlignment="1" applyProtection="1">
      <alignment horizontal="center" vertical="center"/>
      <protection hidden="1"/>
    </xf>
    <xf numFmtId="0" fontId="37" fillId="4" borderId="7" xfId="0" applyFont="1" applyFill="1" applyBorder="1" applyAlignment="1" applyProtection="1">
      <alignment horizontal="center" vertical="center"/>
      <protection locked="0"/>
    </xf>
    <xf numFmtId="167" fontId="39" fillId="4" borderId="16" xfId="0" applyNumberFormat="1" applyFont="1" applyFill="1" applyBorder="1" applyAlignment="1" applyProtection="1">
      <alignment horizontal="center" vertical="center" wrapText="1"/>
      <protection hidden="1"/>
    </xf>
    <xf numFmtId="167" fontId="39" fillId="4" borderId="17" xfId="0" applyNumberFormat="1" applyFont="1" applyFill="1" applyBorder="1" applyAlignment="1" applyProtection="1">
      <alignment horizontal="center" vertical="center" wrapText="1"/>
      <protection hidden="1"/>
    </xf>
    <xf numFmtId="167" fontId="39" fillId="4" borderId="18" xfId="0" applyNumberFormat="1" applyFont="1" applyFill="1" applyBorder="1" applyAlignment="1" applyProtection="1">
      <alignment horizontal="center" vertical="center" wrapText="1"/>
      <protection hidden="1"/>
    </xf>
    <xf numFmtId="167" fontId="39" fillId="4" borderId="19" xfId="0" applyNumberFormat="1" applyFont="1" applyFill="1" applyBorder="1" applyAlignment="1" applyProtection="1">
      <alignment horizontal="center" vertical="center" wrapText="1"/>
      <protection hidden="1"/>
    </xf>
    <xf numFmtId="167" fontId="39" fillId="4" borderId="0" xfId="0" applyNumberFormat="1" applyFont="1" applyFill="1" applyAlignment="1" applyProtection="1">
      <alignment horizontal="center" vertical="center" wrapText="1"/>
      <protection hidden="1"/>
    </xf>
    <xf numFmtId="167" fontId="39" fillId="4" borderId="20" xfId="0" applyNumberFormat="1" applyFont="1" applyFill="1" applyBorder="1" applyAlignment="1" applyProtection="1">
      <alignment horizontal="center" vertical="center" wrapText="1"/>
      <protection hidden="1"/>
    </xf>
    <xf numFmtId="167" fontId="39" fillId="4" borderId="21" xfId="0" applyNumberFormat="1" applyFont="1" applyFill="1" applyBorder="1" applyAlignment="1" applyProtection="1">
      <alignment horizontal="center" vertical="center" wrapText="1"/>
      <protection hidden="1"/>
    </xf>
    <xf numFmtId="167" fontId="39" fillId="4" borderId="22" xfId="0" applyNumberFormat="1" applyFont="1" applyFill="1" applyBorder="1" applyAlignment="1" applyProtection="1">
      <alignment horizontal="center" vertical="center" wrapText="1"/>
      <protection hidden="1"/>
    </xf>
    <xf numFmtId="167" fontId="39" fillId="4" borderId="23" xfId="0" applyNumberFormat="1" applyFont="1" applyFill="1" applyBorder="1" applyAlignment="1" applyProtection="1">
      <alignment horizontal="center" vertical="center" wrapText="1"/>
      <protection hidden="1"/>
    </xf>
    <xf numFmtId="0" fontId="35" fillId="5" borderId="54" xfId="0" applyFont="1" applyFill="1" applyBorder="1" applyAlignment="1" applyProtection="1">
      <alignment horizontal="center" vertical="center"/>
      <protection hidden="1"/>
    </xf>
    <xf numFmtId="1" fontId="1" fillId="5" borderId="55" xfId="0" applyNumberFormat="1" applyFont="1" applyFill="1" applyBorder="1" applyAlignment="1" applyProtection="1">
      <alignment horizontal="center" vertical="center"/>
      <protection hidden="1"/>
    </xf>
    <xf numFmtId="0" fontId="35" fillId="4" borderId="56" xfId="0" applyFont="1" applyFill="1" applyBorder="1" applyAlignment="1" applyProtection="1">
      <alignment horizontal="center" vertical="center"/>
      <protection hidden="1"/>
    </xf>
    <xf numFmtId="1" fontId="1" fillId="4" borderId="57" xfId="0" applyNumberFormat="1" applyFont="1" applyFill="1" applyBorder="1" applyAlignment="1" applyProtection="1">
      <alignment horizontal="center" vertical="center"/>
      <protection hidden="1"/>
    </xf>
    <xf numFmtId="0" fontId="35" fillId="5" borderId="56" xfId="0" applyFont="1" applyFill="1" applyBorder="1" applyAlignment="1" applyProtection="1">
      <alignment horizontal="center" vertical="center"/>
      <protection hidden="1"/>
    </xf>
    <xf numFmtId="1" fontId="1" fillId="5" borderId="57" xfId="0" applyNumberFormat="1" applyFont="1" applyFill="1" applyBorder="1" applyAlignment="1" applyProtection="1">
      <alignment horizontal="center" vertical="center"/>
      <protection hidden="1"/>
    </xf>
    <xf numFmtId="0" fontId="35" fillId="5" borderId="58" xfId="0" applyFont="1" applyFill="1" applyBorder="1" applyAlignment="1" applyProtection="1">
      <alignment horizontal="center" vertical="center"/>
      <protection hidden="1"/>
    </xf>
    <xf numFmtId="1" fontId="1" fillId="5" borderId="59" xfId="0" applyNumberFormat="1" applyFont="1" applyFill="1" applyBorder="1" applyAlignment="1" applyProtection="1">
      <alignment horizontal="center" vertical="center"/>
      <protection hidden="1"/>
    </xf>
    <xf numFmtId="1" fontId="35" fillId="5" borderId="55" xfId="0" applyNumberFormat="1" applyFont="1" applyFill="1" applyBorder="1" applyAlignment="1" applyProtection="1">
      <alignment horizontal="center" vertical="center"/>
      <protection hidden="1"/>
    </xf>
    <xf numFmtId="1" fontId="35" fillId="5" borderId="57" xfId="0" applyNumberFormat="1" applyFont="1" applyFill="1" applyBorder="1" applyAlignment="1" applyProtection="1">
      <alignment horizontal="center" vertical="center"/>
      <protection hidden="1"/>
    </xf>
    <xf numFmtId="1" fontId="35" fillId="5" borderId="59" xfId="0" applyNumberFormat="1" applyFont="1" applyFill="1" applyBorder="1" applyAlignment="1" applyProtection="1">
      <alignment horizontal="center" vertical="center"/>
      <protection hidden="1"/>
    </xf>
    <xf numFmtId="1" fontId="56" fillId="5" borderId="55" xfId="0" applyNumberFormat="1" applyFont="1" applyFill="1" applyBorder="1" applyAlignment="1" applyProtection="1">
      <alignment horizontal="center" vertical="center"/>
      <protection hidden="1"/>
    </xf>
    <xf numFmtId="1" fontId="35" fillId="5" borderId="54" xfId="0" applyNumberFormat="1" applyFont="1" applyFill="1" applyBorder="1" applyAlignment="1" applyProtection="1">
      <alignment horizontal="center" vertical="center"/>
      <protection hidden="1"/>
    </xf>
    <xf numFmtId="1" fontId="35" fillId="5" borderId="56" xfId="0" applyNumberFormat="1" applyFont="1" applyFill="1" applyBorder="1" applyAlignment="1" applyProtection="1">
      <alignment horizontal="center" vertical="center"/>
      <protection hidden="1"/>
    </xf>
    <xf numFmtId="1" fontId="35" fillId="5" borderId="58" xfId="0" applyNumberFormat="1" applyFont="1" applyFill="1" applyBorder="1" applyAlignment="1" applyProtection="1">
      <alignment horizontal="center" vertical="center"/>
      <protection hidden="1"/>
    </xf>
    <xf numFmtId="1" fontId="35" fillId="4" borderId="57" xfId="0" applyNumberFormat="1" applyFont="1" applyFill="1" applyBorder="1" applyAlignment="1" applyProtection="1">
      <alignment horizontal="center" vertical="center"/>
      <protection hidden="1"/>
    </xf>
    <xf numFmtId="1" fontId="35" fillId="4" borderId="56" xfId="0" applyNumberFormat="1" applyFont="1" applyFill="1" applyBorder="1" applyAlignment="1" applyProtection="1">
      <alignment horizontal="center" vertical="center"/>
      <protection hidden="1"/>
    </xf>
    <xf numFmtId="0" fontId="1" fillId="4" borderId="53" xfId="0" applyFont="1" applyFill="1" applyBorder="1" applyAlignment="1" applyProtection="1">
      <alignment horizontal="center" vertical="center"/>
      <protection hidden="1"/>
    </xf>
    <xf numFmtId="0" fontId="74" fillId="5" borderId="0" xfId="0" applyFont="1" applyFill="1" applyProtection="1">
      <protection hidden="1"/>
    </xf>
    <xf numFmtId="0" fontId="75" fillId="5" borderId="6" xfId="0" applyFont="1" applyFill="1" applyBorder="1" applyAlignment="1" applyProtection="1">
      <alignment horizontal="center" vertical="center"/>
      <protection hidden="1"/>
    </xf>
    <xf numFmtId="0" fontId="76" fillId="5" borderId="0" xfId="0" applyFont="1" applyFill="1" applyProtection="1">
      <protection hidden="1"/>
    </xf>
    <xf numFmtId="0" fontId="77" fillId="5" borderId="6" xfId="0" applyFont="1" applyFill="1" applyBorder="1" applyAlignment="1" applyProtection="1">
      <alignment horizontal="center" vertical="center"/>
      <protection hidden="1"/>
    </xf>
    <xf numFmtId="165" fontId="22" fillId="5" borderId="0" xfId="0" applyNumberFormat="1" applyFont="1" applyFill="1" applyAlignment="1" applyProtection="1">
      <alignment vertical="center"/>
      <protection hidden="1"/>
    </xf>
    <xf numFmtId="165" fontId="22" fillId="5" borderId="0" xfId="0" applyNumberFormat="1" applyFont="1" applyFill="1" applyBorder="1" applyAlignment="1" applyProtection="1">
      <alignment vertical="center"/>
      <protection hidden="1"/>
    </xf>
    <xf numFmtId="1" fontId="3" fillId="5" borderId="0" xfId="0" applyNumberFormat="1" applyFont="1" applyFill="1" applyAlignment="1" applyProtection="1">
      <alignment horizontal="center" vertical="center"/>
      <protection hidden="1"/>
    </xf>
    <xf numFmtId="1" fontId="3" fillId="5" borderId="0" xfId="0" applyNumberFormat="1" applyFont="1" applyFill="1" applyAlignment="1" applyProtection="1">
      <alignment horizontal="left" vertical="top"/>
      <protection hidden="1"/>
    </xf>
    <xf numFmtId="1" fontId="1" fillId="5" borderId="0" xfId="0" applyNumberFormat="1" applyFont="1" applyFill="1" applyAlignment="1" applyProtection="1">
      <alignment horizontal="left" vertical="top"/>
      <protection hidden="1"/>
    </xf>
    <xf numFmtId="0" fontId="63" fillId="5" borderId="3" xfId="0" applyFont="1" applyFill="1" applyBorder="1" applyAlignment="1" applyProtection="1">
      <alignment horizontal="center" vertical="center"/>
      <protection hidden="1"/>
    </xf>
    <xf numFmtId="1" fontId="78" fillId="5" borderId="4" xfId="0" applyNumberFormat="1" applyFont="1" applyFill="1" applyBorder="1" applyAlignment="1" applyProtection="1">
      <alignment horizontal="center" vertical="center"/>
      <protection hidden="1"/>
    </xf>
    <xf numFmtId="1" fontId="70" fillId="5" borderId="50" xfId="0" applyNumberFormat="1" applyFont="1" applyFill="1" applyBorder="1" applyAlignment="1" applyProtection="1">
      <alignment horizontal="center" vertical="center"/>
      <protection hidden="1"/>
    </xf>
    <xf numFmtId="1" fontId="23" fillId="5" borderId="51" xfId="0" applyNumberFormat="1" applyFont="1" applyFill="1" applyBorder="1" applyAlignment="1" applyProtection="1">
      <alignment horizontal="center" vertical="center"/>
      <protection hidden="1"/>
    </xf>
    <xf numFmtId="0" fontId="70" fillId="5" borderId="50" xfId="0" applyFont="1" applyFill="1" applyBorder="1" applyAlignment="1" applyProtection="1">
      <alignment horizontal="center" vertical="center"/>
      <protection hidden="1"/>
    </xf>
    <xf numFmtId="1" fontId="23" fillId="5" borderId="4" xfId="0" applyNumberFormat="1" applyFont="1" applyFill="1" applyBorder="1" applyAlignment="1" applyProtection="1">
      <alignment horizontal="center" vertical="center"/>
      <protection hidden="1"/>
    </xf>
    <xf numFmtId="1" fontId="21" fillId="5" borderId="51" xfId="0" applyNumberFormat="1" applyFont="1" applyFill="1" applyBorder="1" applyAlignment="1" applyProtection="1">
      <alignment horizontal="center" vertical="center"/>
      <protection hidden="1"/>
    </xf>
    <xf numFmtId="1" fontId="21" fillId="5" borderId="0" xfId="0" applyNumberFormat="1" applyFont="1" applyFill="1" applyAlignment="1" applyProtection="1">
      <alignment horizontal="center" vertical="center"/>
      <protection hidden="1"/>
    </xf>
    <xf numFmtId="165" fontId="73" fillId="5" borderId="50" xfId="0" applyNumberFormat="1" applyFont="1" applyFill="1" applyBorder="1" applyAlignment="1" applyProtection="1">
      <alignment horizontal="center" vertical="center"/>
      <protection hidden="1"/>
    </xf>
    <xf numFmtId="165" fontId="73" fillId="5" borderId="51" xfId="0" applyNumberFormat="1" applyFont="1" applyFill="1" applyBorder="1" applyAlignment="1" applyProtection="1">
      <alignment horizontal="center" vertical="center"/>
      <protection hidden="1"/>
    </xf>
    <xf numFmtId="165" fontId="6" fillId="5" borderId="51" xfId="0" applyNumberFormat="1" applyFont="1" applyFill="1" applyBorder="1" applyAlignment="1" applyProtection="1">
      <alignment horizontal="center" vertical="center"/>
      <protection hidden="1"/>
    </xf>
    <xf numFmtId="165" fontId="6" fillId="5" borderId="50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83"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</dxfs>
  <tableStyles count="0" defaultTableStyle="TableStyleMedium2" defaultPivotStyle="PivotStyleMedium9"/>
  <colors>
    <mruColors>
      <color rgb="FF16165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342900</xdr:colOff>
      <xdr:row>0</xdr:row>
      <xdr:rowOff>314325</xdr:rowOff>
    </xdr:from>
    <xdr:to>
      <xdr:col>13</xdr:col>
      <xdr:colOff>533400</xdr:colOff>
      <xdr:row>0</xdr:row>
      <xdr:rowOff>485775</xdr:rowOff>
    </xdr:to>
    <xdr:sp macro="" textlink="">
      <xdr:nvSpPr>
        <xdr:cNvPr id="15" name="Arrow: Chevron 14">
          <a:extLst>
            <a:ext uri="{FF2B5EF4-FFF2-40B4-BE49-F238E27FC236}">
              <a16:creationId xmlns:a16="http://schemas.microsoft.com/office/drawing/2014/main" id="{B251AECA-455B-4B80-877D-B422A88337B8}"/>
            </a:ext>
          </a:extLst>
        </xdr:cNvPr>
        <xdr:cNvSpPr/>
      </xdr:nvSpPr>
      <xdr:spPr>
        <a:xfrm>
          <a:off x="8439150" y="314325"/>
          <a:ext cx="190500" cy="171450"/>
        </a:xfrm>
        <a:prstGeom prst="chevron">
          <a:avLst/>
        </a:prstGeom>
        <a:solidFill>
          <a:schemeClr val="bg2"/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504825</xdr:colOff>
      <xdr:row>0</xdr:row>
      <xdr:rowOff>314325</xdr:rowOff>
    </xdr:from>
    <xdr:to>
      <xdr:col>14</xdr:col>
      <xdr:colOff>85725</xdr:colOff>
      <xdr:row>0</xdr:row>
      <xdr:rowOff>485775</xdr:rowOff>
    </xdr:to>
    <xdr:sp macro="" textlink="">
      <xdr:nvSpPr>
        <xdr:cNvPr id="17" name="Arrow: Chevron 16">
          <a:extLst>
            <a:ext uri="{FF2B5EF4-FFF2-40B4-BE49-F238E27FC236}">
              <a16:creationId xmlns:a16="http://schemas.microsoft.com/office/drawing/2014/main" id="{51F9C7B1-D190-4B2A-BFCE-694A77606483}"/>
            </a:ext>
          </a:extLst>
        </xdr:cNvPr>
        <xdr:cNvSpPr/>
      </xdr:nvSpPr>
      <xdr:spPr>
        <a:xfrm>
          <a:off x="8601075" y="314325"/>
          <a:ext cx="190500" cy="171450"/>
        </a:xfrm>
        <a:prstGeom prst="chevron">
          <a:avLst/>
        </a:prstGeom>
        <a:solidFill>
          <a:schemeClr val="bg2"/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85296"/>
      </a:hlink>
      <a:folHlink>
        <a:srgbClr val="99336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B3450-4E7A-449B-B1DB-33B3F06A08A5}">
  <sheetPr codeName="Sheet1"/>
  <dimension ref="A1:P46"/>
  <sheetViews>
    <sheetView tabSelected="1" zoomScaleNormal="100" workbookViewId="0">
      <selection activeCell="B13" sqref="B13"/>
    </sheetView>
  </sheetViews>
  <sheetFormatPr defaultColWidth="0" defaultRowHeight="15" zeroHeight="1" x14ac:dyDescent="0.25"/>
  <cols>
    <col min="1" max="1" width="9.140625" style="2" customWidth="1"/>
    <col min="2" max="2" width="8.5703125" style="2" customWidth="1"/>
    <col min="3" max="9" width="13.5703125" style="2" customWidth="1"/>
    <col min="10" max="10" width="2.5703125" style="2" customWidth="1"/>
    <col min="11" max="11" width="20" style="2" customWidth="1"/>
    <col min="12" max="12" width="10.7109375" style="2" customWidth="1"/>
    <col min="13" max="13" width="8.140625" style="2" customWidth="1"/>
    <col min="14" max="14" width="14.5703125" style="2" customWidth="1"/>
    <col min="15" max="15" width="10.5703125" style="2" customWidth="1"/>
    <col min="16" max="16" width="8.5703125" customWidth="1"/>
    <col min="17" max="16384" width="9.140625" hidden="1"/>
  </cols>
  <sheetData>
    <row r="1" spans="1:16" ht="45" customHeight="1" thickTop="1" thickBot="1" x14ac:dyDescent="0.3">
      <c r="A1" s="145" t="s">
        <v>0</v>
      </c>
      <c r="B1" s="85">
        <v>43304</v>
      </c>
      <c r="C1" s="86"/>
      <c r="D1" s="87" t="s">
        <v>143</v>
      </c>
      <c r="E1" s="87"/>
      <c r="F1" s="87"/>
      <c r="G1" s="87"/>
      <c r="H1" s="87"/>
      <c r="I1" s="87"/>
      <c r="J1" s="18"/>
      <c r="K1" s="154" t="s">
        <v>1</v>
      </c>
      <c r="L1" s="154"/>
      <c r="M1" s="4"/>
      <c r="N1" s="4"/>
      <c r="O1" s="4"/>
      <c r="P1" s="5"/>
    </row>
    <row r="2" spans="1:16" ht="37.5" customHeight="1" thickTop="1" thickBot="1" x14ac:dyDescent="0.3">
      <c r="A2" s="3"/>
      <c r="B2" s="160" t="s">
        <v>2</v>
      </c>
      <c r="C2" s="161" t="s">
        <v>3</v>
      </c>
      <c r="D2" s="160" t="s">
        <v>4</v>
      </c>
      <c r="E2" s="162" t="s">
        <v>5</v>
      </c>
      <c r="F2" s="160" t="s">
        <v>6</v>
      </c>
      <c r="G2" s="160" t="s">
        <v>7</v>
      </c>
      <c r="H2" s="162" t="s">
        <v>8</v>
      </c>
      <c r="I2" s="160" t="s">
        <v>9</v>
      </c>
      <c r="J2" s="3"/>
      <c r="K2" s="163" t="s">
        <v>10</v>
      </c>
      <c r="L2" s="163" t="s">
        <v>11</v>
      </c>
      <c r="M2" s="6"/>
      <c r="N2" s="6"/>
      <c r="O2" s="6"/>
      <c r="P2" s="6"/>
    </row>
    <row r="3" spans="1:16" ht="16.5" customHeight="1" thickTop="1" x14ac:dyDescent="0.25">
      <c r="A3" s="7"/>
      <c r="B3" s="25">
        <v>1</v>
      </c>
      <c r="C3" s="26" t="s">
        <v>51</v>
      </c>
      <c r="D3" s="26" t="s">
        <v>54</v>
      </c>
      <c r="E3" s="27" t="s">
        <v>104</v>
      </c>
      <c r="F3" s="27"/>
      <c r="G3" s="27" t="s">
        <v>106</v>
      </c>
      <c r="H3" s="27" t="s">
        <v>106</v>
      </c>
      <c r="I3" s="28">
        <f>IF(H3="","",IF(LEFT(D3)="B",H3-E3,E3-H3)*VLOOKUP(C3,$K$3:$L$38,2,0))</f>
        <v>-31</v>
      </c>
      <c r="J3" s="8"/>
      <c r="K3" s="9" t="s">
        <v>95</v>
      </c>
      <c r="L3" s="10">
        <v>10000</v>
      </c>
      <c r="M3" s="11"/>
      <c r="N3" s="92" t="s">
        <v>13</v>
      </c>
      <c r="O3" s="92"/>
      <c r="P3" s="5"/>
    </row>
    <row r="4" spans="1:16" ht="16.5" customHeight="1" x14ac:dyDescent="0.25">
      <c r="A4" s="182" t="s">
        <v>14</v>
      </c>
      <c r="B4" s="155">
        <v>2</v>
      </c>
      <c r="C4" s="156" t="s">
        <v>51</v>
      </c>
      <c r="D4" s="156" t="s">
        <v>54</v>
      </c>
      <c r="E4" s="157" t="s">
        <v>55</v>
      </c>
      <c r="F4" s="157"/>
      <c r="G4" s="157" t="s">
        <v>106</v>
      </c>
      <c r="H4" s="157" t="s">
        <v>106</v>
      </c>
      <c r="I4" s="158">
        <f>IF(H4="","",IF(LEFT(D4)="B",H4-E4,E4-H4)*VLOOKUP(C4,$K$3:$L$38,2,0))</f>
        <v>-25</v>
      </c>
      <c r="J4" s="8"/>
      <c r="K4" s="12" t="s">
        <v>15</v>
      </c>
      <c r="L4" s="13">
        <v>10000</v>
      </c>
      <c r="M4" s="11"/>
      <c r="N4" s="92"/>
      <c r="O4" s="92"/>
      <c r="P4" s="5"/>
    </row>
    <row r="5" spans="1:16" ht="16.5" customHeight="1" x14ac:dyDescent="0.25">
      <c r="A5" s="181" t="s">
        <v>16</v>
      </c>
      <c r="B5" s="29">
        <v>3</v>
      </c>
      <c r="C5" s="23" t="s">
        <v>12</v>
      </c>
      <c r="D5" s="23" t="s">
        <v>54</v>
      </c>
      <c r="E5" s="24" t="s">
        <v>105</v>
      </c>
      <c r="F5" s="24"/>
      <c r="G5" s="24" t="s">
        <v>112</v>
      </c>
      <c r="H5" s="24" t="s">
        <v>117</v>
      </c>
      <c r="I5" s="30">
        <f>IF(H5="","",IF(LEFT(D5)="B",H5-E5,E5-H5)*VLOOKUP(C5,$K$3:$L$38,2,0))</f>
        <v>4.9999999999994493</v>
      </c>
      <c r="J5" s="14"/>
      <c r="K5" s="12" t="s">
        <v>17</v>
      </c>
      <c r="L5" s="13">
        <v>10000</v>
      </c>
      <c r="M5" s="15"/>
      <c r="N5" s="92"/>
      <c r="O5" s="92"/>
      <c r="P5" s="5"/>
    </row>
    <row r="6" spans="1:16" ht="16.5" customHeight="1" thickBot="1" x14ac:dyDescent="0.3">
      <c r="A6" s="181" t="s">
        <v>18</v>
      </c>
      <c r="B6" s="155">
        <v>4</v>
      </c>
      <c r="C6" s="156" t="s">
        <v>12</v>
      </c>
      <c r="D6" s="156" t="s">
        <v>54</v>
      </c>
      <c r="E6" s="157" t="s">
        <v>103</v>
      </c>
      <c r="F6" s="157"/>
      <c r="G6" s="157" t="s">
        <v>112</v>
      </c>
      <c r="H6" s="157" t="s">
        <v>117</v>
      </c>
      <c r="I6" s="158">
        <f>IF(H6="","",IF(LEFT(D6)="B",H6-E6,E6-H6)*VLOOKUP(C6,$K$3:$L$38,2,0))</f>
        <v>24.999999999999467</v>
      </c>
      <c r="J6" s="14"/>
      <c r="K6" s="12" t="s">
        <v>19</v>
      </c>
      <c r="L6" s="13">
        <v>10000</v>
      </c>
      <c r="M6" s="15"/>
      <c r="N6" s="93"/>
      <c r="O6" s="93"/>
      <c r="P6" s="5"/>
    </row>
    <row r="7" spans="1:16" ht="16.5" customHeight="1" thickTop="1" x14ac:dyDescent="0.25">
      <c r="A7" s="181" t="s">
        <v>20</v>
      </c>
      <c r="B7" s="29">
        <v>5</v>
      </c>
      <c r="C7" s="23" t="s">
        <v>12</v>
      </c>
      <c r="D7" s="23" t="s">
        <v>53</v>
      </c>
      <c r="E7" s="24" t="s">
        <v>119</v>
      </c>
      <c r="F7" s="24"/>
      <c r="G7" s="24" t="s">
        <v>120</v>
      </c>
      <c r="H7" s="24" t="s">
        <v>121</v>
      </c>
      <c r="I7" s="31">
        <f>IF(H7="","",IF(LEFT(D7)="B",H7-E7,E7-H7)*VLOOKUP(C7,$K$3:$L$38,2,0))</f>
        <v>-47.000000000001485</v>
      </c>
      <c r="J7" s="14"/>
      <c r="K7" s="12" t="s">
        <v>21</v>
      </c>
      <c r="L7" s="13">
        <v>10000</v>
      </c>
      <c r="M7" s="11"/>
      <c r="N7" s="167">
        <f>I32</f>
        <v>-130.00000000000065</v>
      </c>
      <c r="O7" s="168" t="s">
        <v>22</v>
      </c>
      <c r="P7" s="5"/>
    </row>
    <row r="8" spans="1:16" ht="15.75" customHeight="1" thickBot="1" x14ac:dyDescent="0.3">
      <c r="A8" s="181" t="s">
        <v>23</v>
      </c>
      <c r="B8" s="155">
        <v>6</v>
      </c>
      <c r="C8" s="156" t="s">
        <v>28</v>
      </c>
      <c r="D8" s="156" t="s">
        <v>53</v>
      </c>
      <c r="E8" s="157" t="s">
        <v>56</v>
      </c>
      <c r="F8" s="157"/>
      <c r="G8" s="157" t="s">
        <v>107</v>
      </c>
      <c r="H8" s="157" t="s">
        <v>115</v>
      </c>
      <c r="I8" s="159">
        <f>IF(H8="","",IF(LEFT(D8)="B",H8-E8,E8-H8)*VLOOKUP(C8,$K$3:$L$38,2,0))</f>
        <v>13.000000000000789</v>
      </c>
      <c r="J8" s="3"/>
      <c r="K8" s="12" t="s">
        <v>24</v>
      </c>
      <c r="L8" s="13">
        <v>10000</v>
      </c>
      <c r="M8" s="11"/>
      <c r="N8" s="169"/>
      <c r="O8" s="166"/>
      <c r="P8" s="5"/>
    </row>
    <row r="9" spans="1:16" ht="15.75" thickTop="1" x14ac:dyDescent="0.25">
      <c r="A9" s="181" t="s">
        <v>23</v>
      </c>
      <c r="B9" s="29">
        <v>7</v>
      </c>
      <c r="C9" s="23" t="s">
        <v>44</v>
      </c>
      <c r="D9" s="23" t="s">
        <v>53</v>
      </c>
      <c r="E9" s="24" t="s">
        <v>111</v>
      </c>
      <c r="F9" s="24"/>
      <c r="G9" s="24" t="s">
        <v>114</v>
      </c>
      <c r="H9" s="24" t="s">
        <v>111</v>
      </c>
      <c r="I9" s="31">
        <f>IF(H9="","",IF(LEFT(D9)="B",H9-E9,E9-H9)*VLOOKUP(C9,$K$3:$L$38,2,0))</f>
        <v>0</v>
      </c>
      <c r="J9" s="3"/>
      <c r="K9" s="12" t="s">
        <v>25</v>
      </c>
      <c r="L9" s="13">
        <v>10000</v>
      </c>
      <c r="M9" s="11"/>
      <c r="N9" s="11"/>
      <c r="O9" s="11"/>
      <c r="P9" s="5"/>
    </row>
    <row r="10" spans="1:16" x14ac:dyDescent="0.25">
      <c r="A10" s="181"/>
      <c r="B10" s="155">
        <v>8</v>
      </c>
      <c r="C10" s="156" t="s">
        <v>36</v>
      </c>
      <c r="D10" s="156" t="s">
        <v>53</v>
      </c>
      <c r="E10" s="157" t="s">
        <v>108</v>
      </c>
      <c r="F10" s="157"/>
      <c r="G10" s="157" t="s">
        <v>109</v>
      </c>
      <c r="H10" s="157" t="s">
        <v>109</v>
      </c>
      <c r="I10" s="159">
        <f>IF(H10="","",IF(LEFT(D10)="B",H10-E10,E10-H10)*VLOOKUP(C10,$K$3:$L$38,2,0))</f>
        <v>-54.999999999999716</v>
      </c>
      <c r="J10" s="3"/>
      <c r="K10" s="12" t="s">
        <v>122</v>
      </c>
      <c r="L10" s="13">
        <v>10000</v>
      </c>
      <c r="M10" s="11"/>
      <c r="N10" s="11"/>
      <c r="O10" s="11"/>
      <c r="P10" s="5"/>
    </row>
    <row r="11" spans="1:16" x14ac:dyDescent="0.25">
      <c r="A11" s="182" t="s">
        <v>27</v>
      </c>
      <c r="B11" s="29">
        <v>9</v>
      </c>
      <c r="C11" s="23" t="s">
        <v>36</v>
      </c>
      <c r="D11" s="23" t="s">
        <v>53</v>
      </c>
      <c r="E11" s="24" t="s">
        <v>110</v>
      </c>
      <c r="F11" s="24"/>
      <c r="G11" s="24" t="s">
        <v>113</v>
      </c>
      <c r="H11" s="24" t="s">
        <v>118</v>
      </c>
      <c r="I11" s="31">
        <f>IF(H11="","",IF(LEFT(D11)="B",H11-E11,E11-H11)*VLOOKUP(C11,$K$3:$L$38,2,0))</f>
        <v>10.999999999999943</v>
      </c>
      <c r="J11" s="3"/>
      <c r="K11" s="12" t="s">
        <v>26</v>
      </c>
      <c r="L11" s="13">
        <v>100</v>
      </c>
      <c r="M11" s="11"/>
      <c r="N11" s="11"/>
      <c r="O11" s="11"/>
      <c r="P11" s="5"/>
    </row>
    <row r="12" spans="1:16" x14ac:dyDescent="0.25">
      <c r="A12" s="181" t="s">
        <v>20</v>
      </c>
      <c r="B12" s="155">
        <v>10</v>
      </c>
      <c r="C12" s="156" t="s">
        <v>36</v>
      </c>
      <c r="D12" s="156" t="s">
        <v>53</v>
      </c>
      <c r="E12" s="157" t="s">
        <v>116</v>
      </c>
      <c r="F12" s="157"/>
      <c r="G12" s="157" t="s">
        <v>109</v>
      </c>
      <c r="H12" s="157" t="s">
        <v>109</v>
      </c>
      <c r="I12" s="158">
        <f>IF(H12="","",IF(LEFT(D12)="B",H12-E12,E12-H12)*VLOOKUP(C12,$K$3:$L$38,2,0))</f>
        <v>-25.999999999999091</v>
      </c>
      <c r="J12" s="3"/>
      <c r="K12" s="12" t="s">
        <v>96</v>
      </c>
      <c r="L12" s="13">
        <v>10000</v>
      </c>
      <c r="M12" s="11"/>
      <c r="N12" s="11"/>
      <c r="O12" s="11"/>
      <c r="P12" s="5"/>
    </row>
    <row r="13" spans="1:16" x14ac:dyDescent="0.25">
      <c r="A13" s="181" t="s">
        <v>30</v>
      </c>
      <c r="B13" s="29"/>
      <c r="C13" s="23"/>
      <c r="D13" s="23"/>
      <c r="E13" s="24"/>
      <c r="F13" s="24"/>
      <c r="G13" s="24"/>
      <c r="H13" s="24"/>
      <c r="I13" s="31" t="str">
        <f>IF(H13="","",IF(LEFT(D13)="B",H13-E13,E13-H13)*VLOOKUP(C13,$K$3:$L$38,2,0))</f>
        <v/>
      </c>
      <c r="J13" s="3"/>
      <c r="K13" s="12" t="s">
        <v>29</v>
      </c>
      <c r="L13" s="13">
        <v>100</v>
      </c>
      <c r="M13" s="11"/>
      <c r="N13" s="11"/>
      <c r="O13" s="11"/>
      <c r="P13" s="5"/>
    </row>
    <row r="14" spans="1:16" x14ac:dyDescent="0.25">
      <c r="A14" s="181" t="s">
        <v>32</v>
      </c>
      <c r="B14" s="155"/>
      <c r="C14" s="156"/>
      <c r="D14" s="156"/>
      <c r="E14" s="157"/>
      <c r="F14" s="157"/>
      <c r="G14" s="157"/>
      <c r="H14" s="157"/>
      <c r="I14" s="158" t="str">
        <f>IF(H14="","",IF(LEFT(D14)="B",H14-E14,E14-H14)*VLOOKUP(C14,$K$3:$L$38,2,0))</f>
        <v/>
      </c>
      <c r="J14" s="3"/>
      <c r="K14" s="12" t="s">
        <v>31</v>
      </c>
      <c r="L14" s="13">
        <v>10000</v>
      </c>
      <c r="M14" s="11"/>
      <c r="N14" s="11"/>
      <c r="O14" s="11"/>
      <c r="P14" s="5"/>
    </row>
    <row r="15" spans="1:16" x14ac:dyDescent="0.25">
      <c r="A15" s="3"/>
      <c r="B15" s="29"/>
      <c r="C15" s="23"/>
      <c r="D15" s="36"/>
      <c r="E15" s="24"/>
      <c r="F15" s="24"/>
      <c r="G15" s="24"/>
      <c r="H15" s="24"/>
      <c r="I15" s="31" t="str">
        <f>IF(H15="","",IF(LEFT(D15)="B",H15-E15,E15-H15)*VLOOKUP(C15,$K$3:$L$38,2,0))</f>
        <v/>
      </c>
      <c r="J15" s="3"/>
      <c r="K15" s="12" t="s">
        <v>33</v>
      </c>
      <c r="L15" s="13">
        <v>10000</v>
      </c>
      <c r="M15" s="11"/>
      <c r="N15" s="11"/>
      <c r="O15" s="11"/>
      <c r="P15" s="5"/>
    </row>
    <row r="16" spans="1:16" x14ac:dyDescent="0.25">
      <c r="A16" s="3"/>
      <c r="B16" s="155"/>
      <c r="C16" s="156"/>
      <c r="D16" s="156"/>
      <c r="E16" s="157"/>
      <c r="F16" s="157"/>
      <c r="G16" s="157"/>
      <c r="H16" s="157"/>
      <c r="I16" s="158" t="str">
        <f>IF(H16="","",IF(LEFT(D16)="B",H16-E16,E16-H16)*VLOOKUP(C16,$K$3:$L$38,2,0))</f>
        <v/>
      </c>
      <c r="J16" s="3"/>
      <c r="K16" s="12" t="s">
        <v>34</v>
      </c>
      <c r="L16" s="13">
        <v>10000</v>
      </c>
      <c r="M16" s="11"/>
      <c r="N16" s="11"/>
      <c r="O16" s="11"/>
      <c r="P16" s="5"/>
    </row>
    <row r="17" spans="1:16" x14ac:dyDescent="0.25">
      <c r="A17" s="3"/>
      <c r="B17" s="29"/>
      <c r="C17" s="23"/>
      <c r="D17" s="23"/>
      <c r="E17" s="24"/>
      <c r="F17" s="24"/>
      <c r="G17" s="24"/>
      <c r="H17" s="24"/>
      <c r="I17" s="31" t="str">
        <f>IF(H17="","",IF(LEFT(D17)="B",H17-E17,E17-H17)*VLOOKUP(C17,$K$3:$L$38,2,0))</f>
        <v/>
      </c>
      <c r="J17" s="3"/>
      <c r="K17" s="12" t="s">
        <v>35</v>
      </c>
      <c r="L17" s="13">
        <v>10000</v>
      </c>
      <c r="M17" s="11"/>
      <c r="N17" s="11"/>
      <c r="O17" s="11"/>
      <c r="P17" s="5"/>
    </row>
    <row r="18" spans="1:16" x14ac:dyDescent="0.25">
      <c r="A18" s="3"/>
      <c r="B18" s="155"/>
      <c r="C18" s="156"/>
      <c r="D18" s="156"/>
      <c r="E18" s="157"/>
      <c r="F18" s="157"/>
      <c r="G18" s="157"/>
      <c r="H18" s="157"/>
      <c r="I18" s="158" t="str">
        <f>IF(H18="","",IF(LEFT(D18)="B",H18-E18,E18-H18)*VLOOKUP(C18,$K$3:$L$38,2,0))</f>
        <v/>
      </c>
      <c r="J18" s="3"/>
      <c r="K18" s="12" t="s">
        <v>97</v>
      </c>
      <c r="L18" s="13">
        <v>100</v>
      </c>
      <c r="M18" s="11"/>
      <c r="N18" s="11"/>
      <c r="O18" s="11"/>
      <c r="P18" s="5"/>
    </row>
    <row r="19" spans="1:16" x14ac:dyDescent="0.25">
      <c r="A19" s="3"/>
      <c r="B19" s="29"/>
      <c r="C19" s="23"/>
      <c r="D19" s="23"/>
      <c r="E19" s="24"/>
      <c r="F19" s="24"/>
      <c r="G19" s="24"/>
      <c r="H19" s="24"/>
      <c r="I19" s="31" t="str">
        <f>IF(H19="","",IF(LEFT(D19)="B",H19-E19,E19-H19)*VLOOKUP(C19,$K$3:$L$38,2,0))</f>
        <v/>
      </c>
      <c r="J19" s="3"/>
      <c r="K19" s="12" t="s">
        <v>37</v>
      </c>
      <c r="L19" s="13">
        <v>10000</v>
      </c>
      <c r="M19" s="11"/>
      <c r="N19" s="11"/>
      <c r="O19" s="11"/>
      <c r="P19" s="5"/>
    </row>
    <row r="20" spans="1:16" x14ac:dyDescent="0.25">
      <c r="A20" s="3"/>
      <c r="B20" s="155"/>
      <c r="C20" s="156"/>
      <c r="D20" s="156"/>
      <c r="E20" s="157"/>
      <c r="F20" s="157"/>
      <c r="G20" s="157"/>
      <c r="H20" s="157"/>
      <c r="I20" s="158" t="str">
        <f>IF(H20="","",IF(LEFT(D20)="B",H20-E20,E20-H20)*VLOOKUP(C20,$K$3:$L$38,2,0))</f>
        <v/>
      </c>
      <c r="J20" s="3"/>
      <c r="K20" s="12" t="s">
        <v>38</v>
      </c>
      <c r="L20" s="13">
        <v>10000</v>
      </c>
      <c r="M20" s="11"/>
      <c r="N20" s="11"/>
      <c r="O20" s="11"/>
      <c r="P20" s="5"/>
    </row>
    <row r="21" spans="1:16" x14ac:dyDescent="0.25">
      <c r="A21" s="3"/>
      <c r="B21" s="29"/>
      <c r="C21" s="23"/>
      <c r="D21" s="23"/>
      <c r="E21" s="24"/>
      <c r="F21" s="24"/>
      <c r="G21" s="24"/>
      <c r="H21" s="24"/>
      <c r="I21" s="31" t="str">
        <f>IF(H21="","",IF(LEFT(D21)="B",H21-E21,E21-H21)*VLOOKUP(C21,$K$3:$L$38,2,0))</f>
        <v/>
      </c>
      <c r="J21" s="3"/>
      <c r="K21" s="12" t="s">
        <v>39</v>
      </c>
      <c r="L21" s="13">
        <v>10000</v>
      </c>
      <c r="M21" s="11"/>
      <c r="N21" s="11"/>
      <c r="O21" s="11"/>
      <c r="P21" s="5"/>
    </row>
    <row r="22" spans="1:16" x14ac:dyDescent="0.25">
      <c r="A22" s="3"/>
      <c r="B22" s="155"/>
      <c r="C22" s="156"/>
      <c r="D22" s="156"/>
      <c r="E22" s="157"/>
      <c r="F22" s="157"/>
      <c r="G22" s="157"/>
      <c r="H22" s="157"/>
      <c r="I22" s="158" t="str">
        <f>IF(H22="","",IF(LEFT(D22)="B",H22-E22,E22-H22)*VLOOKUP(C22,$K$3:$L$38,2,0))</f>
        <v/>
      </c>
      <c r="J22" s="3"/>
      <c r="K22" s="12" t="s">
        <v>137</v>
      </c>
      <c r="L22" s="13">
        <v>10000</v>
      </c>
      <c r="M22" s="11"/>
      <c r="N22" s="11"/>
      <c r="O22" s="11"/>
      <c r="P22" s="5"/>
    </row>
    <row r="23" spans="1:16" x14ac:dyDescent="0.25">
      <c r="A23" s="3"/>
      <c r="B23" s="29"/>
      <c r="C23" s="23"/>
      <c r="D23" s="23"/>
      <c r="E23" s="24"/>
      <c r="F23" s="24"/>
      <c r="G23" s="24"/>
      <c r="H23" s="24"/>
      <c r="I23" s="31" t="str">
        <f>IF(H23="","",IF(LEFT(D23)="B",H23-E23,E23-H23)*VLOOKUP(C23,$K$3:$L$38,2,0))</f>
        <v/>
      </c>
      <c r="J23" s="3"/>
      <c r="K23" s="12" t="s">
        <v>98</v>
      </c>
      <c r="L23" s="13">
        <v>10000</v>
      </c>
      <c r="M23" s="11"/>
      <c r="N23" s="11"/>
      <c r="O23" s="11"/>
      <c r="P23" s="5"/>
    </row>
    <row r="24" spans="1:16" x14ac:dyDescent="0.25">
      <c r="A24" s="3"/>
      <c r="B24" s="155"/>
      <c r="C24" s="156"/>
      <c r="D24" s="156"/>
      <c r="E24" s="157"/>
      <c r="F24" s="157"/>
      <c r="G24" s="157"/>
      <c r="H24" s="157"/>
      <c r="I24" s="158" t="str">
        <f>IF(H24="","",IF(LEFT(D24)="B",H24-E24,E24-H24)*VLOOKUP(C24,$K$3:$L$38,2,0))</f>
        <v/>
      </c>
      <c r="J24" s="3"/>
      <c r="K24" s="12" t="s">
        <v>40</v>
      </c>
      <c r="L24" s="13">
        <v>10000</v>
      </c>
      <c r="M24" s="11"/>
      <c r="N24" s="11"/>
      <c r="O24" s="11"/>
      <c r="P24" s="5"/>
    </row>
    <row r="25" spans="1:16" x14ac:dyDescent="0.25">
      <c r="A25" s="3"/>
      <c r="B25" s="29"/>
      <c r="C25" s="23"/>
      <c r="D25" s="23"/>
      <c r="E25" s="24"/>
      <c r="F25" s="24"/>
      <c r="G25" s="24"/>
      <c r="H25" s="24"/>
      <c r="I25" s="31" t="str">
        <f>IF(H25="","",IF(LEFT(D25)="B",H25-E25,E25-H25)*VLOOKUP(C25,$K$3:$L$38,2,0))</f>
        <v/>
      </c>
      <c r="J25" s="3"/>
      <c r="K25" s="12" t="s">
        <v>41</v>
      </c>
      <c r="L25" s="13">
        <v>100</v>
      </c>
      <c r="M25" s="11"/>
      <c r="N25" s="11"/>
      <c r="O25" s="11"/>
      <c r="P25" s="5"/>
    </row>
    <row r="26" spans="1:16" x14ac:dyDescent="0.25">
      <c r="A26" s="3"/>
      <c r="B26" s="155"/>
      <c r="C26" s="156"/>
      <c r="D26" s="156"/>
      <c r="E26" s="157"/>
      <c r="F26" s="157"/>
      <c r="G26" s="157"/>
      <c r="H26" s="157"/>
      <c r="I26" s="158" t="str">
        <f>IF(H26="","",IF(LEFT(D26)="B",H26-E26,E26-H26)*VLOOKUP(C26,$K$3:$L$38,2,0))</f>
        <v/>
      </c>
      <c r="J26" s="3"/>
      <c r="K26" s="12" t="s">
        <v>42</v>
      </c>
      <c r="L26" s="13">
        <v>10000</v>
      </c>
      <c r="M26" s="11"/>
      <c r="N26" s="11"/>
      <c r="O26" s="11"/>
      <c r="P26" s="5"/>
    </row>
    <row r="27" spans="1:16" x14ac:dyDescent="0.25">
      <c r="A27" s="3"/>
      <c r="B27" s="29"/>
      <c r="C27" s="23"/>
      <c r="D27" s="23"/>
      <c r="E27" s="24"/>
      <c r="F27" s="24"/>
      <c r="G27" s="24"/>
      <c r="H27" s="24"/>
      <c r="I27" s="31" t="str">
        <f>IF(H27="","",IF(LEFT(D27)="B",H27-E27,E27-H27)*VLOOKUP(C27,$K$3:$L$38,2,0))</f>
        <v/>
      </c>
      <c r="J27" s="3"/>
      <c r="K27" s="12" t="s">
        <v>43</v>
      </c>
      <c r="L27" s="13">
        <v>10000</v>
      </c>
      <c r="M27" s="11"/>
      <c r="N27" s="11"/>
      <c r="O27" s="11"/>
      <c r="P27" s="5"/>
    </row>
    <row r="28" spans="1:16" x14ac:dyDescent="0.25">
      <c r="A28" s="3"/>
      <c r="B28" s="155"/>
      <c r="C28" s="156"/>
      <c r="D28" s="156"/>
      <c r="E28" s="157"/>
      <c r="F28" s="157"/>
      <c r="G28" s="157"/>
      <c r="H28" s="157"/>
      <c r="I28" s="158" t="str">
        <f>IF(H28="","",IF(LEFT(D28)="B",H28-E28,E28-H28)*VLOOKUP(C28,$K$3:$L$38,2,0))</f>
        <v/>
      </c>
      <c r="J28" s="3"/>
      <c r="K28" s="12" t="s">
        <v>99</v>
      </c>
      <c r="L28" s="13">
        <v>10000</v>
      </c>
      <c r="M28" s="11"/>
      <c r="N28" s="11"/>
      <c r="O28" s="11"/>
      <c r="P28" s="5"/>
    </row>
    <row r="29" spans="1:16" x14ac:dyDescent="0.25">
      <c r="A29" s="3"/>
      <c r="B29" s="29"/>
      <c r="C29" s="23"/>
      <c r="D29" s="23"/>
      <c r="E29" s="24"/>
      <c r="F29" s="24"/>
      <c r="G29" s="24"/>
      <c r="H29" s="24"/>
      <c r="I29" s="31" t="str">
        <f>IF(H29="","",IF(LEFT(D29)="B",H29-E29,E29-H29)*VLOOKUP(C29,$K$3:$L$38,2,0))</f>
        <v/>
      </c>
      <c r="J29" s="3"/>
      <c r="K29" s="12" t="s">
        <v>44</v>
      </c>
      <c r="L29" s="13">
        <v>100</v>
      </c>
      <c r="M29" s="11"/>
      <c r="N29" s="11"/>
      <c r="O29" s="11"/>
      <c r="P29" s="5"/>
    </row>
    <row r="30" spans="1:16" x14ac:dyDescent="0.25">
      <c r="A30" s="3"/>
      <c r="B30" s="155"/>
      <c r="C30" s="156"/>
      <c r="D30" s="156"/>
      <c r="E30" s="157"/>
      <c r="F30" s="157"/>
      <c r="G30" s="157"/>
      <c r="H30" s="157"/>
      <c r="I30" s="158" t="str">
        <f>IF(H30="","",IF(LEFT(D30)="B",H30-E30,E30-H30)*VLOOKUP(C30,$K$3:$L$38,2,0))</f>
        <v/>
      </c>
      <c r="J30" s="3"/>
      <c r="K30" s="12" t="s">
        <v>45</v>
      </c>
      <c r="L30" s="13">
        <v>10000</v>
      </c>
      <c r="M30" s="11"/>
      <c r="N30" s="11"/>
      <c r="O30" s="11"/>
      <c r="P30" s="5"/>
    </row>
    <row r="31" spans="1:16" ht="15.75" thickBot="1" x14ac:dyDescent="0.3">
      <c r="A31" s="3"/>
      <c r="B31" s="32"/>
      <c r="C31" s="33"/>
      <c r="D31" s="33"/>
      <c r="E31" s="34"/>
      <c r="F31" s="34"/>
      <c r="G31" s="34"/>
      <c r="H31" s="34"/>
      <c r="I31" s="35" t="str">
        <f>IF(H31="","",IF(LEFT(D31)="B",H31-E31,E31-H31)*VLOOKUP(C31,$K$3:$L$38,2,0))</f>
        <v/>
      </c>
      <c r="J31" s="3"/>
      <c r="K31" s="12" t="s">
        <v>46</v>
      </c>
      <c r="L31" s="13">
        <v>10000</v>
      </c>
      <c r="M31" s="11"/>
      <c r="N31" s="11"/>
      <c r="O31" s="11"/>
      <c r="P31" s="5"/>
    </row>
    <row r="32" spans="1:16" ht="16.5" thickTop="1" thickBot="1" x14ac:dyDescent="0.3">
      <c r="A32" s="3"/>
      <c r="B32" s="178"/>
      <c r="C32" s="178"/>
      <c r="D32" s="178"/>
      <c r="E32" s="179"/>
      <c r="F32" s="179"/>
      <c r="G32" s="179"/>
      <c r="H32" s="88" t="s">
        <v>48</v>
      </c>
      <c r="I32" s="90">
        <f>SUM(I3:I31)</f>
        <v>-130.00000000000065</v>
      </c>
      <c r="J32" s="3"/>
      <c r="K32" s="12" t="s">
        <v>100</v>
      </c>
      <c r="L32" s="13">
        <v>10000</v>
      </c>
      <c r="M32" s="11"/>
      <c r="N32" s="11"/>
      <c r="O32" s="11"/>
      <c r="P32" s="5"/>
    </row>
    <row r="33" spans="1:16" ht="16.5" thickTop="1" thickBot="1" x14ac:dyDescent="0.3">
      <c r="A33" s="19"/>
      <c r="B33" s="175" t="s">
        <v>138</v>
      </c>
      <c r="C33" s="3"/>
      <c r="D33" s="3"/>
      <c r="E33" s="3"/>
      <c r="F33" s="3"/>
      <c r="G33" s="3"/>
      <c r="H33" s="89"/>
      <c r="I33" s="91"/>
      <c r="J33" s="3"/>
      <c r="K33" s="12" t="s">
        <v>47</v>
      </c>
      <c r="L33" s="13">
        <v>100</v>
      </c>
      <c r="M33" s="11"/>
      <c r="N33" s="11"/>
      <c r="O33" s="11"/>
      <c r="P33" s="5"/>
    </row>
    <row r="34" spans="1:16" ht="15" customHeight="1" thickTop="1" x14ac:dyDescent="0.25">
      <c r="A34" s="3"/>
      <c r="B34" s="177" t="s">
        <v>154</v>
      </c>
      <c r="C34" s="177"/>
      <c r="D34" s="177"/>
      <c r="E34" s="177"/>
      <c r="F34" s="177"/>
      <c r="G34" s="177"/>
      <c r="H34" s="3"/>
      <c r="I34" s="3"/>
      <c r="J34" s="3"/>
      <c r="K34" s="12" t="s">
        <v>101</v>
      </c>
      <c r="L34" s="13">
        <v>100</v>
      </c>
      <c r="M34" s="11"/>
      <c r="N34" s="11"/>
      <c r="O34" s="11"/>
      <c r="P34" s="5"/>
    </row>
    <row r="35" spans="1:16" x14ac:dyDescent="0.25">
      <c r="A35" s="3"/>
      <c r="B35" s="177"/>
      <c r="C35" s="177"/>
      <c r="D35" s="177"/>
      <c r="E35" s="177"/>
      <c r="F35" s="177"/>
      <c r="G35" s="177"/>
      <c r="H35" s="3"/>
      <c r="I35" s="3"/>
      <c r="J35" s="3"/>
      <c r="K35" s="146" t="s">
        <v>49</v>
      </c>
      <c r="L35" s="13">
        <v>10</v>
      </c>
      <c r="M35" s="11"/>
      <c r="N35" s="11"/>
      <c r="O35" s="11"/>
      <c r="P35" s="5"/>
    </row>
    <row r="36" spans="1:16" x14ac:dyDescent="0.25">
      <c r="A36" s="3"/>
      <c r="B36" s="174" t="s">
        <v>139</v>
      </c>
      <c r="C36" s="174"/>
      <c r="D36" s="174"/>
      <c r="E36" s="173"/>
      <c r="F36" s="171"/>
      <c r="G36" s="171"/>
      <c r="H36" s="3"/>
      <c r="I36" s="3"/>
      <c r="J36" s="3"/>
      <c r="K36" s="146" t="s">
        <v>50</v>
      </c>
      <c r="L36" s="13">
        <v>100</v>
      </c>
      <c r="M36" s="11"/>
      <c r="N36" s="11"/>
      <c r="O36" s="11"/>
      <c r="P36" s="5"/>
    </row>
    <row r="37" spans="1:16" x14ac:dyDescent="0.25">
      <c r="A37" s="3"/>
      <c r="B37" s="176" t="s">
        <v>151</v>
      </c>
      <c r="C37" s="176"/>
      <c r="D37" s="176"/>
      <c r="E37" s="176"/>
      <c r="F37" s="176"/>
      <c r="G37" s="176"/>
      <c r="H37" s="3"/>
      <c r="I37" s="3"/>
      <c r="J37" s="3"/>
      <c r="K37" s="72" t="s">
        <v>102</v>
      </c>
      <c r="L37" s="73">
        <v>0.1</v>
      </c>
      <c r="M37" s="11"/>
      <c r="N37" s="11"/>
      <c r="O37" s="11"/>
      <c r="P37" s="5"/>
    </row>
    <row r="38" spans="1:16" ht="15.75" customHeight="1" thickBot="1" x14ac:dyDescent="0.3">
      <c r="A38" s="3"/>
      <c r="B38" s="177" t="s">
        <v>155</v>
      </c>
      <c r="C38" s="177"/>
      <c r="D38" s="177"/>
      <c r="E38" s="177"/>
      <c r="F38" s="177"/>
      <c r="G38" s="177"/>
      <c r="H38" s="3"/>
      <c r="I38" s="3"/>
      <c r="J38" s="3"/>
      <c r="K38" s="147" t="s">
        <v>52</v>
      </c>
      <c r="L38" s="17">
        <v>100</v>
      </c>
      <c r="M38" s="11"/>
      <c r="N38" s="11"/>
      <c r="O38" s="11"/>
      <c r="P38" s="5"/>
    </row>
    <row r="39" spans="1:16" ht="15.75" thickTop="1" x14ac:dyDescent="0.25">
      <c r="A39" s="3"/>
      <c r="B39" s="177"/>
      <c r="C39" s="177"/>
      <c r="D39" s="177"/>
      <c r="E39" s="177"/>
      <c r="F39" s="177"/>
      <c r="G39" s="177"/>
      <c r="H39" s="3"/>
      <c r="I39" s="3"/>
      <c r="J39" s="3"/>
      <c r="K39" s="150"/>
      <c r="L39" s="151"/>
      <c r="M39" s="11"/>
      <c r="N39" s="11"/>
      <c r="O39" s="11"/>
      <c r="P39" s="5"/>
    </row>
    <row r="40" spans="1:16" ht="15" customHeight="1" x14ac:dyDescent="0.25">
      <c r="A40" s="3"/>
      <c r="B40" s="177" t="s">
        <v>152</v>
      </c>
      <c r="C40" s="177"/>
      <c r="D40" s="177"/>
      <c r="E40" s="177"/>
      <c r="F40" s="177"/>
      <c r="G40" s="177"/>
      <c r="H40" s="3"/>
      <c r="I40" s="3"/>
      <c r="J40" s="3"/>
      <c r="K40" s="150"/>
      <c r="L40" s="151"/>
      <c r="M40" s="11"/>
      <c r="N40" s="11"/>
      <c r="O40" s="11"/>
      <c r="P40" s="5"/>
    </row>
    <row r="41" spans="1:16" ht="15" customHeight="1" x14ac:dyDescent="0.25">
      <c r="A41" s="3"/>
      <c r="B41" s="177" t="s">
        <v>153</v>
      </c>
      <c r="C41" s="177"/>
      <c r="D41" s="177"/>
      <c r="E41" s="177"/>
      <c r="F41" s="177"/>
      <c r="G41" s="177"/>
      <c r="H41" s="3"/>
      <c r="I41" s="3"/>
      <c r="J41" s="3"/>
      <c r="K41" s="150"/>
      <c r="L41" s="151"/>
      <c r="M41" s="11"/>
      <c r="N41" s="11"/>
      <c r="O41" s="11"/>
      <c r="P41" s="5"/>
    </row>
    <row r="42" spans="1:16" x14ac:dyDescent="0.25">
      <c r="A42" s="3"/>
      <c r="B42" s="84"/>
      <c r="C42" s="84"/>
      <c r="D42" s="84"/>
      <c r="E42" s="84"/>
      <c r="F42" s="84"/>
      <c r="G42" s="84"/>
      <c r="H42" s="94"/>
      <c r="I42" s="94"/>
      <c r="J42" s="3"/>
      <c r="K42" s="150"/>
      <c r="L42" s="151"/>
      <c r="M42" s="3"/>
      <c r="N42" s="3"/>
      <c r="O42" s="3"/>
      <c r="P42" s="5"/>
    </row>
    <row r="43" spans="1:16" hidden="1" x14ac:dyDescent="0.25">
      <c r="B43" s="3"/>
      <c r="C43" s="3"/>
      <c r="D43" s="3"/>
      <c r="E43" s="3"/>
      <c r="F43" s="3"/>
      <c r="G43" s="3"/>
      <c r="K43" s="150"/>
      <c r="L43" s="151"/>
    </row>
    <row r="44" spans="1:16" hidden="1" x14ac:dyDescent="0.25">
      <c r="K44" s="152"/>
      <c r="L44" s="152"/>
    </row>
    <row r="45" spans="1:16" hidden="1" x14ac:dyDescent="0.25">
      <c r="K45" s="3"/>
      <c r="L45" s="3"/>
    </row>
    <row r="46" spans="1:16" hidden="1" x14ac:dyDescent="0.25"/>
  </sheetData>
  <sortState ref="C3:I13">
    <sortCondition ref="C3:C13"/>
  </sortState>
  <mergeCells count="14">
    <mergeCell ref="N3:O6"/>
    <mergeCell ref="N7:N8"/>
    <mergeCell ref="O7:O8"/>
    <mergeCell ref="H42:I42"/>
    <mergeCell ref="B34:G35"/>
    <mergeCell ref="B37:G37"/>
    <mergeCell ref="B38:G39"/>
    <mergeCell ref="B40:G40"/>
    <mergeCell ref="B41:G41"/>
    <mergeCell ref="B1:C1"/>
    <mergeCell ref="D1:I1"/>
    <mergeCell ref="H32:H33"/>
    <mergeCell ref="I32:I33"/>
    <mergeCell ref="K1:L1"/>
  </mergeCells>
  <conditionalFormatting sqref="I32">
    <cfRule type="cellIs" dxfId="82" priority="5" operator="lessThan">
      <formula>0</formula>
    </cfRule>
    <cfRule type="cellIs" dxfId="81" priority="6" operator="greaterThan">
      <formula>0</formula>
    </cfRule>
  </conditionalFormatting>
  <conditionalFormatting sqref="I3:I31">
    <cfRule type="cellIs" dxfId="80" priority="3" operator="lessThan">
      <formula>0</formula>
    </cfRule>
    <cfRule type="cellIs" dxfId="79" priority="4" operator="greaterThan">
      <formula>0</formula>
    </cfRule>
  </conditionalFormatting>
  <conditionalFormatting sqref="N7:N8">
    <cfRule type="cellIs" dxfId="78" priority="1" operator="lessThan">
      <formula>0</formula>
    </cfRule>
    <cfRule type="cellIs" dxfId="77" priority="2" operator="greaterThan">
      <formula>0</formula>
    </cfRule>
  </conditionalFormatting>
  <pageMargins left="0.7" right="0.7" top="0.75" bottom="0.75" header="0.3" footer="0.3"/>
  <ignoredErrors>
    <ignoredError sqref="E3:H6 E8:H8 E7:G7 E10:H12 E9:G9 H7 H9" numberStoredAsText="1"/>
  </ignoredErrors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5F8FE-CF9C-4497-9844-9906A36E7DFE}">
  <dimension ref="A1:P46"/>
  <sheetViews>
    <sheetView zoomScaleNormal="100" workbookViewId="0">
      <selection activeCell="B10" sqref="B10"/>
    </sheetView>
  </sheetViews>
  <sheetFormatPr defaultColWidth="0" defaultRowHeight="15" zeroHeight="1" x14ac:dyDescent="0.25"/>
  <cols>
    <col min="1" max="1" width="9.140625" style="20" customWidth="1"/>
    <col min="2" max="2" width="8.5703125" style="20" customWidth="1"/>
    <col min="3" max="9" width="13.5703125" style="20" customWidth="1"/>
    <col min="10" max="10" width="2.5703125" style="20" customWidth="1"/>
    <col min="11" max="11" width="20" style="20" customWidth="1"/>
    <col min="12" max="12" width="10.7109375" style="20" customWidth="1"/>
    <col min="13" max="13" width="8.140625" style="20" customWidth="1"/>
    <col min="14" max="14" width="14.5703125" style="20" customWidth="1"/>
    <col min="15" max="15" width="10.5703125" style="20" customWidth="1"/>
    <col min="16" max="16" width="8.5703125" style="21" customWidth="1"/>
    <col min="17" max="16384" width="9.140625" hidden="1"/>
  </cols>
  <sheetData>
    <row r="1" spans="1:16" ht="45" customHeight="1" thickTop="1" thickBot="1" x14ac:dyDescent="0.3">
      <c r="A1" s="145" t="s">
        <v>0</v>
      </c>
      <c r="B1" s="85">
        <v>43305</v>
      </c>
      <c r="C1" s="86"/>
      <c r="D1" s="95" t="s">
        <v>144</v>
      </c>
      <c r="E1" s="96"/>
      <c r="F1" s="96"/>
      <c r="G1" s="96"/>
      <c r="H1" s="96"/>
      <c r="I1" s="97"/>
      <c r="J1" s="3"/>
      <c r="K1" s="154" t="s">
        <v>1</v>
      </c>
      <c r="L1" s="154"/>
      <c r="M1" s="4"/>
      <c r="N1" s="4"/>
      <c r="O1" s="4"/>
      <c r="P1" s="5"/>
    </row>
    <row r="2" spans="1:16" ht="37.5" customHeight="1" thickTop="1" thickBot="1" x14ac:dyDescent="0.3">
      <c r="A2" s="3"/>
      <c r="B2" s="164" t="s">
        <v>2</v>
      </c>
      <c r="C2" s="161" t="s">
        <v>3</v>
      </c>
      <c r="D2" s="160" t="s">
        <v>4</v>
      </c>
      <c r="E2" s="162" t="s">
        <v>5</v>
      </c>
      <c r="F2" s="160" t="s">
        <v>6</v>
      </c>
      <c r="G2" s="160" t="s">
        <v>7</v>
      </c>
      <c r="H2" s="162" t="s">
        <v>8</v>
      </c>
      <c r="I2" s="160" t="s">
        <v>9</v>
      </c>
      <c r="J2" s="3"/>
      <c r="K2" s="163" t="s">
        <v>10</v>
      </c>
      <c r="L2" s="165" t="s">
        <v>11</v>
      </c>
      <c r="M2" s="6"/>
      <c r="N2" s="6"/>
      <c r="O2" s="6"/>
      <c r="P2" s="6"/>
    </row>
    <row r="3" spans="1:16" ht="16.5" customHeight="1" thickTop="1" x14ac:dyDescent="0.25">
      <c r="A3" s="7"/>
      <c r="B3" s="25">
        <v>1</v>
      </c>
      <c r="C3" s="26" t="s">
        <v>122</v>
      </c>
      <c r="D3" s="26" t="s">
        <v>123</v>
      </c>
      <c r="E3" s="27" t="s">
        <v>124</v>
      </c>
      <c r="F3" s="27" t="s">
        <v>125</v>
      </c>
      <c r="G3" s="27" t="s">
        <v>126</v>
      </c>
      <c r="H3" s="27"/>
      <c r="I3" s="28" t="str">
        <f>IF(H3="","",IF(LEFT(D3)="B",H3-E3,E3-H3)*VLOOKUP(C3,$K$3:$L$38,2,0))</f>
        <v/>
      </c>
      <c r="J3" s="8"/>
      <c r="K3" s="9" t="s">
        <v>95</v>
      </c>
      <c r="L3" s="37">
        <v>10000</v>
      </c>
      <c r="M3" s="11"/>
      <c r="N3" s="92" t="s">
        <v>13</v>
      </c>
      <c r="O3" s="92"/>
      <c r="P3" s="5"/>
    </row>
    <row r="4" spans="1:16" ht="16.5" customHeight="1" x14ac:dyDescent="0.25">
      <c r="A4" s="182" t="s">
        <v>14</v>
      </c>
      <c r="B4" s="155">
        <v>2</v>
      </c>
      <c r="C4" s="156" t="s">
        <v>122</v>
      </c>
      <c r="D4" s="156" t="s">
        <v>54</v>
      </c>
      <c r="E4" s="157" t="s">
        <v>127</v>
      </c>
      <c r="F4" s="157" t="s">
        <v>125</v>
      </c>
      <c r="G4" s="157" t="s">
        <v>126</v>
      </c>
      <c r="H4" s="157"/>
      <c r="I4" s="159" t="str">
        <f>IF(H4="","",IF(LEFT(D4)="B",H4-E4,E4-H4)*VLOOKUP(C4,$K$3:$L$38,2,0))</f>
        <v/>
      </c>
      <c r="J4" s="8"/>
      <c r="K4" s="12" t="s">
        <v>15</v>
      </c>
      <c r="L4" s="13">
        <v>10000</v>
      </c>
      <c r="M4" s="11"/>
      <c r="N4" s="92"/>
      <c r="O4" s="92"/>
      <c r="P4" s="5"/>
    </row>
    <row r="5" spans="1:16" ht="16.5" customHeight="1" x14ac:dyDescent="0.25">
      <c r="A5" s="181" t="s">
        <v>16</v>
      </c>
      <c r="B5" s="29">
        <v>3</v>
      </c>
      <c r="C5" s="23" t="s">
        <v>41</v>
      </c>
      <c r="D5" s="23" t="s">
        <v>128</v>
      </c>
      <c r="E5" s="24" t="s">
        <v>129</v>
      </c>
      <c r="F5" s="24" t="s">
        <v>130</v>
      </c>
      <c r="G5" s="24" t="s">
        <v>131</v>
      </c>
      <c r="H5" s="24"/>
      <c r="I5" s="30" t="str">
        <f>IF(H5="","",IF(LEFT(D5)="B",H5-E5,E5-H5)*VLOOKUP(C5,$K$3:$L$38,2,0))</f>
        <v/>
      </c>
      <c r="J5" s="14"/>
      <c r="K5" s="12" t="s">
        <v>17</v>
      </c>
      <c r="L5" s="13">
        <v>10000</v>
      </c>
      <c r="M5" s="15"/>
      <c r="N5" s="92"/>
      <c r="O5" s="92"/>
      <c r="P5" s="5"/>
    </row>
    <row r="6" spans="1:16" ht="16.5" customHeight="1" thickBot="1" x14ac:dyDescent="0.3">
      <c r="A6" s="181" t="s">
        <v>18</v>
      </c>
      <c r="B6" s="155">
        <v>4</v>
      </c>
      <c r="C6" s="156" t="s">
        <v>41</v>
      </c>
      <c r="D6" s="156" t="s">
        <v>53</v>
      </c>
      <c r="E6" s="157" t="s">
        <v>132</v>
      </c>
      <c r="F6" s="157" t="s">
        <v>130</v>
      </c>
      <c r="G6" s="157" t="s">
        <v>131</v>
      </c>
      <c r="H6" s="157"/>
      <c r="I6" s="159" t="str">
        <f>IF(H6="","",IF(LEFT(D6)="B",H6-E6,E6-H6)*VLOOKUP(C6,$K$3:$L$38,2,0))</f>
        <v/>
      </c>
      <c r="J6" s="14"/>
      <c r="K6" s="12" t="s">
        <v>19</v>
      </c>
      <c r="L6" s="13">
        <v>10000</v>
      </c>
      <c r="M6" s="15"/>
      <c r="N6" s="93"/>
      <c r="O6" s="93"/>
      <c r="P6" s="5"/>
    </row>
    <row r="7" spans="1:16" ht="16.5" customHeight="1" thickTop="1" x14ac:dyDescent="0.25">
      <c r="A7" s="181" t="s">
        <v>20</v>
      </c>
      <c r="B7" s="29">
        <v>5</v>
      </c>
      <c r="C7" s="23" t="s">
        <v>50</v>
      </c>
      <c r="D7" s="23" t="s">
        <v>128</v>
      </c>
      <c r="E7" s="24" t="s">
        <v>133</v>
      </c>
      <c r="F7" s="24" t="s">
        <v>134</v>
      </c>
      <c r="G7" s="24" t="s">
        <v>135</v>
      </c>
      <c r="H7" s="24"/>
      <c r="I7" s="31" t="str">
        <f>IF(H7="","",IF(LEFT(D7)="B",H7-E7,E7-H7)*VLOOKUP(C7,$K$3:$L$38,2,0))</f>
        <v/>
      </c>
      <c r="J7" s="14"/>
      <c r="K7" s="12" t="s">
        <v>21</v>
      </c>
      <c r="L7" s="13">
        <v>10000</v>
      </c>
      <c r="M7" s="11"/>
      <c r="N7" s="167">
        <f>I32</f>
        <v>0</v>
      </c>
      <c r="O7" s="168" t="s">
        <v>22</v>
      </c>
      <c r="P7" s="5"/>
    </row>
    <row r="8" spans="1:16" ht="15.75" customHeight="1" thickBot="1" x14ac:dyDescent="0.3">
      <c r="A8" s="181" t="s">
        <v>23</v>
      </c>
      <c r="B8" s="155">
        <v>6</v>
      </c>
      <c r="C8" s="156" t="s">
        <v>50</v>
      </c>
      <c r="D8" s="156" t="s">
        <v>53</v>
      </c>
      <c r="E8" s="157" t="s">
        <v>136</v>
      </c>
      <c r="F8" s="157" t="s">
        <v>134</v>
      </c>
      <c r="G8" s="157" t="s">
        <v>135</v>
      </c>
      <c r="H8" s="157"/>
      <c r="I8" s="158" t="str">
        <f>IF(H8="","",IF(LEFT(D8)="B",H8-E8,E8-H8)*VLOOKUP(C8,$K$3:$L$38,2,0))</f>
        <v/>
      </c>
      <c r="J8" s="3"/>
      <c r="K8" s="12" t="s">
        <v>24</v>
      </c>
      <c r="L8" s="13">
        <v>10000</v>
      </c>
      <c r="M8" s="11"/>
      <c r="N8" s="169"/>
      <c r="O8" s="166"/>
      <c r="P8" s="5"/>
    </row>
    <row r="9" spans="1:16" ht="15.75" thickTop="1" x14ac:dyDescent="0.25">
      <c r="A9" s="181" t="s">
        <v>23</v>
      </c>
      <c r="B9" s="29">
        <v>7</v>
      </c>
      <c r="C9" s="23" t="s">
        <v>24</v>
      </c>
      <c r="D9" s="23" t="s">
        <v>54</v>
      </c>
      <c r="E9" s="24" t="s">
        <v>140</v>
      </c>
      <c r="F9" s="24" t="s">
        <v>141</v>
      </c>
      <c r="G9" s="24" t="s">
        <v>142</v>
      </c>
      <c r="H9" s="24"/>
      <c r="I9" s="31" t="str">
        <f>IF(H9="","",IF(LEFT(D9)="B",H9-E9,E9-H9)*VLOOKUP(C9,$K$3:$L$38,2,0))</f>
        <v/>
      </c>
      <c r="J9" s="3"/>
      <c r="K9" s="12" t="s">
        <v>25</v>
      </c>
      <c r="L9" s="13">
        <v>10000</v>
      </c>
      <c r="M9" s="11"/>
      <c r="N9" s="11"/>
      <c r="O9" s="11"/>
      <c r="P9" s="5"/>
    </row>
    <row r="10" spans="1:16" x14ac:dyDescent="0.25">
      <c r="A10" s="181"/>
      <c r="B10" s="155"/>
      <c r="C10" s="156"/>
      <c r="D10" s="156"/>
      <c r="E10" s="157"/>
      <c r="F10" s="157"/>
      <c r="G10" s="157"/>
      <c r="H10" s="157"/>
      <c r="I10" s="158" t="str">
        <f>IF(H10="","",IF(LEFT(D10)="B",H10-E10,E10-H10)*VLOOKUP(C10,$K$3:$L$38,2,0))</f>
        <v/>
      </c>
      <c r="J10" s="3"/>
      <c r="K10" s="12" t="s">
        <v>122</v>
      </c>
      <c r="L10" s="13">
        <v>10000</v>
      </c>
      <c r="M10" s="11"/>
      <c r="N10" s="11"/>
      <c r="O10" s="11"/>
      <c r="P10" s="5"/>
    </row>
    <row r="11" spans="1:16" x14ac:dyDescent="0.25">
      <c r="A11" s="182" t="s">
        <v>27</v>
      </c>
      <c r="B11" s="29"/>
      <c r="C11" s="23"/>
      <c r="D11" s="23"/>
      <c r="E11" s="24"/>
      <c r="F11" s="24"/>
      <c r="G11" s="24"/>
      <c r="H11" s="24"/>
      <c r="I11" s="31" t="str">
        <f>IF(H11="","",IF(LEFT(D11)="B",H11-E11,E11-H11)*VLOOKUP(C11,$K$3:$L$38,2,0))</f>
        <v/>
      </c>
      <c r="J11" s="3"/>
      <c r="K11" s="12" t="s">
        <v>26</v>
      </c>
      <c r="L11" s="13">
        <v>100</v>
      </c>
      <c r="M11" s="11"/>
      <c r="N11" s="11"/>
      <c r="O11" s="11"/>
      <c r="P11" s="5"/>
    </row>
    <row r="12" spans="1:16" x14ac:dyDescent="0.25">
      <c r="A12" s="181" t="s">
        <v>20</v>
      </c>
      <c r="B12" s="155"/>
      <c r="C12" s="156"/>
      <c r="D12" s="156"/>
      <c r="E12" s="157"/>
      <c r="F12" s="157"/>
      <c r="G12" s="157"/>
      <c r="H12" s="157"/>
      <c r="I12" s="158" t="str">
        <f>IF(H12="","",IF(LEFT(D12)="B",H12-E12,E12-H12)*VLOOKUP(C12,$K$3:$L$38,2,0))</f>
        <v/>
      </c>
      <c r="J12" s="3"/>
      <c r="K12" s="12" t="s">
        <v>96</v>
      </c>
      <c r="L12" s="13">
        <v>10000</v>
      </c>
      <c r="M12" s="11"/>
      <c r="N12" s="11"/>
      <c r="O12" s="11"/>
      <c r="P12" s="5"/>
    </row>
    <row r="13" spans="1:16" x14ac:dyDescent="0.25">
      <c r="A13" s="181" t="s">
        <v>30</v>
      </c>
      <c r="B13" s="29"/>
      <c r="C13" s="23"/>
      <c r="D13" s="23"/>
      <c r="E13" s="24"/>
      <c r="F13" s="24"/>
      <c r="G13" s="24"/>
      <c r="H13" s="24"/>
      <c r="I13" s="31" t="str">
        <f>IF(H13="","",IF(LEFT(D13)="B",H13-E13,E13-H13)*VLOOKUP(C13,$K$3:$L$38,2,0))</f>
        <v/>
      </c>
      <c r="J13" s="3"/>
      <c r="K13" s="12" t="s">
        <v>29</v>
      </c>
      <c r="L13" s="13">
        <v>100</v>
      </c>
      <c r="M13" s="11"/>
      <c r="N13" s="11"/>
      <c r="O13" s="11"/>
      <c r="P13" s="5"/>
    </row>
    <row r="14" spans="1:16" x14ac:dyDescent="0.25">
      <c r="A14" s="181" t="s">
        <v>32</v>
      </c>
      <c r="B14" s="155"/>
      <c r="C14" s="156"/>
      <c r="D14" s="156"/>
      <c r="E14" s="157"/>
      <c r="F14" s="157"/>
      <c r="G14" s="157"/>
      <c r="H14" s="157"/>
      <c r="I14" s="158" t="str">
        <f>IF(H14="","",IF(LEFT(D14)="B",H14-E14,E14-H14)*VLOOKUP(C14,$K$3:$L$38,2,0))</f>
        <v/>
      </c>
      <c r="J14" s="3"/>
      <c r="K14" s="12" t="s">
        <v>31</v>
      </c>
      <c r="L14" s="13">
        <v>10000</v>
      </c>
      <c r="M14" s="11"/>
      <c r="N14" s="11"/>
      <c r="O14" s="11"/>
      <c r="P14" s="5"/>
    </row>
    <row r="15" spans="1:16" x14ac:dyDescent="0.25">
      <c r="A15" s="3"/>
      <c r="B15" s="29"/>
      <c r="C15" s="23"/>
      <c r="D15" s="23"/>
      <c r="E15" s="24"/>
      <c r="F15" s="24"/>
      <c r="G15" s="24"/>
      <c r="H15" s="24"/>
      <c r="I15" s="31" t="str">
        <f>IF(H15="","",IF(LEFT(D15)="B",H15-E15,E15-H15)*VLOOKUP(C15,$K$3:$L$38,2,0))</f>
        <v/>
      </c>
      <c r="J15" s="3"/>
      <c r="K15" s="12" t="s">
        <v>33</v>
      </c>
      <c r="L15" s="13">
        <v>10000</v>
      </c>
      <c r="M15" s="11"/>
      <c r="N15" s="11"/>
      <c r="O15" s="11"/>
      <c r="P15" s="5"/>
    </row>
    <row r="16" spans="1:16" x14ac:dyDescent="0.25">
      <c r="A16" s="3"/>
      <c r="B16" s="155"/>
      <c r="C16" s="156"/>
      <c r="D16" s="156"/>
      <c r="E16" s="157"/>
      <c r="F16" s="157"/>
      <c r="G16" s="157"/>
      <c r="H16" s="157"/>
      <c r="I16" s="158" t="str">
        <f>IF(H16="","",IF(LEFT(D16)="B",H16-E16,E16-H16)*VLOOKUP(C16,$K$3:$L$38,2,0))</f>
        <v/>
      </c>
      <c r="J16" s="3"/>
      <c r="K16" s="12" t="s">
        <v>34</v>
      </c>
      <c r="L16" s="13">
        <v>10000</v>
      </c>
      <c r="M16" s="11"/>
      <c r="N16" s="11"/>
      <c r="O16" s="11"/>
      <c r="P16" s="5"/>
    </row>
    <row r="17" spans="1:16" x14ac:dyDescent="0.25">
      <c r="A17" s="3"/>
      <c r="B17" s="29"/>
      <c r="C17" s="23"/>
      <c r="D17" s="23"/>
      <c r="E17" s="24"/>
      <c r="F17" s="24"/>
      <c r="G17" s="24"/>
      <c r="H17" s="24"/>
      <c r="I17" s="31" t="str">
        <f>IF(H17="","",IF(LEFT(D17)="B",H17-E17,E17-H17)*VLOOKUP(C17,$K$3:$L$38,2,0))</f>
        <v/>
      </c>
      <c r="J17" s="3"/>
      <c r="K17" s="12" t="s">
        <v>35</v>
      </c>
      <c r="L17" s="13">
        <v>10000</v>
      </c>
      <c r="M17" s="11"/>
      <c r="N17" s="11"/>
      <c r="O17" s="11"/>
      <c r="P17" s="5"/>
    </row>
    <row r="18" spans="1:16" x14ac:dyDescent="0.25">
      <c r="A18" s="3"/>
      <c r="B18" s="155"/>
      <c r="C18" s="156"/>
      <c r="D18" s="156"/>
      <c r="E18" s="157"/>
      <c r="F18" s="157"/>
      <c r="G18" s="157"/>
      <c r="H18" s="157"/>
      <c r="I18" s="158" t="str">
        <f>IF(H18="","",IF(LEFT(D18)="B",H18-E18,E18-H18)*VLOOKUP(C18,$K$3:$L$38,2,0))</f>
        <v/>
      </c>
      <c r="J18" s="3"/>
      <c r="K18" s="12" t="s">
        <v>97</v>
      </c>
      <c r="L18" s="13">
        <v>100</v>
      </c>
      <c r="M18" s="11"/>
      <c r="N18" s="11"/>
      <c r="O18" s="11"/>
      <c r="P18" s="5"/>
    </row>
    <row r="19" spans="1:16" x14ac:dyDescent="0.25">
      <c r="A19" s="3"/>
      <c r="B19" s="29"/>
      <c r="C19" s="23"/>
      <c r="D19" s="23"/>
      <c r="E19" s="24"/>
      <c r="F19" s="24"/>
      <c r="G19" s="24"/>
      <c r="H19" s="24"/>
      <c r="I19" s="31" t="str">
        <f>IF(H19="","",IF(LEFT(D19)="B",H19-E19,E19-H19)*VLOOKUP(C19,$K$3:$L$38,2,0))</f>
        <v/>
      </c>
      <c r="J19" s="3"/>
      <c r="K19" s="12" t="s">
        <v>37</v>
      </c>
      <c r="L19" s="13">
        <v>10000</v>
      </c>
      <c r="M19" s="11"/>
      <c r="N19" s="11"/>
      <c r="O19" s="11"/>
      <c r="P19" s="5"/>
    </row>
    <row r="20" spans="1:16" x14ac:dyDescent="0.25">
      <c r="A20" s="3"/>
      <c r="B20" s="155"/>
      <c r="C20" s="156"/>
      <c r="D20" s="156"/>
      <c r="E20" s="157"/>
      <c r="F20" s="157"/>
      <c r="G20" s="157"/>
      <c r="H20" s="157"/>
      <c r="I20" s="158" t="str">
        <f>IF(H20="","",IF(LEFT(D20)="B",H20-E20,E20-H20)*VLOOKUP(C20,$K$3:$L$38,2,0))</f>
        <v/>
      </c>
      <c r="J20" s="3"/>
      <c r="K20" s="12" t="s">
        <v>38</v>
      </c>
      <c r="L20" s="13">
        <v>10000</v>
      </c>
      <c r="M20" s="11"/>
      <c r="N20" s="11"/>
      <c r="O20" s="11"/>
      <c r="P20" s="5"/>
    </row>
    <row r="21" spans="1:16" x14ac:dyDescent="0.25">
      <c r="A21" s="3"/>
      <c r="B21" s="29"/>
      <c r="C21" s="23"/>
      <c r="D21" s="23"/>
      <c r="E21" s="24"/>
      <c r="F21" s="24"/>
      <c r="G21" s="24"/>
      <c r="H21" s="24"/>
      <c r="I21" s="31" t="str">
        <f>IF(H21="","",IF(LEFT(D21)="B",H21-E21,E21-H21)*VLOOKUP(C21,$K$3:$L$38,2,0))</f>
        <v/>
      </c>
      <c r="J21" s="3"/>
      <c r="K21" s="12" t="s">
        <v>39</v>
      </c>
      <c r="L21" s="13">
        <v>10000</v>
      </c>
      <c r="M21" s="11"/>
      <c r="N21" s="11"/>
      <c r="O21" s="11"/>
      <c r="P21" s="5"/>
    </row>
    <row r="22" spans="1:16" x14ac:dyDescent="0.25">
      <c r="A22" s="3"/>
      <c r="B22" s="155"/>
      <c r="C22" s="156"/>
      <c r="D22" s="156"/>
      <c r="E22" s="157"/>
      <c r="F22" s="157"/>
      <c r="G22" s="157"/>
      <c r="H22" s="157"/>
      <c r="I22" s="158" t="str">
        <f>IF(H22="","",IF(LEFT(D22)="B",H22-E22,E22-H22)*VLOOKUP(C22,$K$3:$L$38,2,0))</f>
        <v/>
      </c>
      <c r="J22" s="3"/>
      <c r="K22" s="12" t="s">
        <v>137</v>
      </c>
      <c r="L22" s="13">
        <v>10000</v>
      </c>
      <c r="M22" s="11"/>
      <c r="N22" s="11"/>
      <c r="O22" s="11"/>
      <c r="P22" s="5"/>
    </row>
    <row r="23" spans="1:16" x14ac:dyDescent="0.25">
      <c r="A23" s="3"/>
      <c r="B23" s="29"/>
      <c r="C23" s="23"/>
      <c r="D23" s="23"/>
      <c r="E23" s="24"/>
      <c r="F23" s="24"/>
      <c r="G23" s="24"/>
      <c r="H23" s="24"/>
      <c r="I23" s="31" t="str">
        <f>IF(H23="","",IF(LEFT(D23)="B",H23-E23,E23-H23)*VLOOKUP(C23,$K$3:$L$38,2,0))</f>
        <v/>
      </c>
      <c r="J23" s="3"/>
      <c r="K23" s="12" t="s">
        <v>98</v>
      </c>
      <c r="L23" s="13">
        <v>10000</v>
      </c>
      <c r="M23" s="11"/>
      <c r="N23" s="11"/>
      <c r="O23" s="11"/>
      <c r="P23" s="5"/>
    </row>
    <row r="24" spans="1:16" x14ac:dyDescent="0.25">
      <c r="A24" s="3"/>
      <c r="B24" s="155"/>
      <c r="C24" s="156"/>
      <c r="D24" s="156"/>
      <c r="E24" s="157"/>
      <c r="F24" s="157"/>
      <c r="G24" s="157"/>
      <c r="H24" s="157"/>
      <c r="I24" s="158" t="str">
        <f>IF(H24="","",IF(LEFT(D24)="B",H24-E24,E24-H24)*VLOOKUP(C24,$K$3:$L$38,2,0))</f>
        <v/>
      </c>
      <c r="J24" s="3"/>
      <c r="K24" s="12" t="s">
        <v>40</v>
      </c>
      <c r="L24" s="13">
        <v>10000</v>
      </c>
      <c r="M24" s="11"/>
      <c r="N24" s="11"/>
      <c r="O24" s="11"/>
      <c r="P24" s="5"/>
    </row>
    <row r="25" spans="1:16" x14ac:dyDescent="0.25">
      <c r="A25" s="3"/>
      <c r="B25" s="29"/>
      <c r="C25" s="23"/>
      <c r="D25" s="23"/>
      <c r="E25" s="24"/>
      <c r="F25" s="24"/>
      <c r="G25" s="24"/>
      <c r="H25" s="24"/>
      <c r="I25" s="31" t="str">
        <f>IF(H25="","",IF(LEFT(D25)="B",H25-E25,E25-H25)*VLOOKUP(C25,$K$3:$L$38,2,0))</f>
        <v/>
      </c>
      <c r="J25" s="3"/>
      <c r="K25" s="12" t="s">
        <v>41</v>
      </c>
      <c r="L25" s="13">
        <v>100</v>
      </c>
      <c r="M25" s="11"/>
      <c r="N25" s="11"/>
      <c r="O25" s="11"/>
      <c r="P25" s="5"/>
    </row>
    <row r="26" spans="1:16" x14ac:dyDescent="0.25">
      <c r="A26" s="3"/>
      <c r="B26" s="155"/>
      <c r="C26" s="156"/>
      <c r="D26" s="156"/>
      <c r="E26" s="157"/>
      <c r="F26" s="157"/>
      <c r="G26" s="157"/>
      <c r="H26" s="157"/>
      <c r="I26" s="158" t="str">
        <f>IF(H26="","",IF(LEFT(D26)="B",H26-E26,E26-H26)*VLOOKUP(C26,$K$3:$L$38,2,0))</f>
        <v/>
      </c>
      <c r="J26" s="3"/>
      <c r="K26" s="12" t="s">
        <v>42</v>
      </c>
      <c r="L26" s="13">
        <v>10000</v>
      </c>
      <c r="M26" s="11"/>
      <c r="N26" s="11"/>
      <c r="O26" s="11"/>
      <c r="P26" s="5"/>
    </row>
    <row r="27" spans="1:16" x14ac:dyDescent="0.25">
      <c r="A27" s="3"/>
      <c r="B27" s="29"/>
      <c r="C27" s="23"/>
      <c r="D27" s="23"/>
      <c r="E27" s="24"/>
      <c r="F27" s="24"/>
      <c r="G27" s="24"/>
      <c r="H27" s="24"/>
      <c r="I27" s="31" t="str">
        <f>IF(H27="","",IF(LEFT(D27)="B",H27-E27,E27-H27)*VLOOKUP(C27,$K$3:$L$38,2,0))</f>
        <v/>
      </c>
      <c r="J27" s="3"/>
      <c r="K27" s="12" t="s">
        <v>43</v>
      </c>
      <c r="L27" s="13">
        <v>10000</v>
      </c>
      <c r="M27" s="11"/>
      <c r="N27" s="11"/>
      <c r="O27" s="11"/>
      <c r="P27" s="5"/>
    </row>
    <row r="28" spans="1:16" x14ac:dyDescent="0.25">
      <c r="A28" s="3"/>
      <c r="B28" s="155"/>
      <c r="C28" s="156"/>
      <c r="D28" s="156"/>
      <c r="E28" s="157"/>
      <c r="F28" s="157"/>
      <c r="G28" s="157"/>
      <c r="H28" s="157"/>
      <c r="I28" s="158" t="str">
        <f>IF(H28="","",IF(LEFT(D28)="B",H28-E28,E28-H28)*VLOOKUP(C28,$K$3:$L$38,2,0))</f>
        <v/>
      </c>
      <c r="J28" s="3"/>
      <c r="K28" s="12" t="s">
        <v>99</v>
      </c>
      <c r="L28" s="13">
        <v>10000</v>
      </c>
      <c r="M28" s="11"/>
      <c r="N28" s="11"/>
      <c r="O28" s="11"/>
      <c r="P28" s="5"/>
    </row>
    <row r="29" spans="1:16" x14ac:dyDescent="0.25">
      <c r="A29" s="3"/>
      <c r="B29" s="29"/>
      <c r="C29" s="23"/>
      <c r="D29" s="23"/>
      <c r="E29" s="24"/>
      <c r="F29" s="24"/>
      <c r="G29" s="24"/>
      <c r="H29" s="24"/>
      <c r="I29" s="31" t="str">
        <f>IF(H29="","",IF(LEFT(D29)="B",H29-E29,E29-H29)*VLOOKUP(C29,$K$3:$L$38,2,0))</f>
        <v/>
      </c>
      <c r="J29" s="3"/>
      <c r="K29" s="12" t="s">
        <v>44</v>
      </c>
      <c r="L29" s="13">
        <v>100</v>
      </c>
      <c r="M29" s="11"/>
      <c r="N29" s="11"/>
      <c r="O29" s="11"/>
      <c r="P29" s="5"/>
    </row>
    <row r="30" spans="1:16" x14ac:dyDescent="0.25">
      <c r="A30" s="3"/>
      <c r="B30" s="155"/>
      <c r="C30" s="156"/>
      <c r="D30" s="156"/>
      <c r="E30" s="157"/>
      <c r="F30" s="157"/>
      <c r="G30" s="157"/>
      <c r="H30" s="157"/>
      <c r="I30" s="158" t="str">
        <f>IF(H30="","",IF(LEFT(D30)="B",H30-E30,E30-H30)*VLOOKUP(C30,$K$3:$L$38,2,0))</f>
        <v/>
      </c>
      <c r="J30" s="3"/>
      <c r="K30" s="12" t="s">
        <v>45</v>
      </c>
      <c r="L30" s="13">
        <v>10000</v>
      </c>
      <c r="M30" s="11"/>
      <c r="N30" s="11"/>
      <c r="O30" s="11"/>
      <c r="P30" s="5"/>
    </row>
    <row r="31" spans="1:16" ht="15.75" thickBot="1" x14ac:dyDescent="0.3">
      <c r="A31" s="3"/>
      <c r="B31" s="32"/>
      <c r="C31" s="33"/>
      <c r="D31" s="33"/>
      <c r="E31" s="34"/>
      <c r="F31" s="34"/>
      <c r="G31" s="34"/>
      <c r="H31" s="34"/>
      <c r="I31" s="35" t="str">
        <f>IF(H31="","",IF(LEFT(D31)="B",H31-E31,E31-H31)*VLOOKUP(C31,$K$3:$L$38,2,0))</f>
        <v/>
      </c>
      <c r="J31" s="3"/>
      <c r="K31" s="12" t="s">
        <v>46</v>
      </c>
      <c r="L31" s="13">
        <v>10000</v>
      </c>
      <c r="M31" s="11"/>
      <c r="N31" s="11"/>
      <c r="O31" s="11"/>
      <c r="P31" s="5"/>
    </row>
    <row r="32" spans="1:16" ht="16.5" thickTop="1" thickBot="1" x14ac:dyDescent="0.3">
      <c r="A32" s="22"/>
      <c r="B32" s="178"/>
      <c r="C32" s="178"/>
      <c r="D32" s="178"/>
      <c r="E32" s="179"/>
      <c r="F32" s="179"/>
      <c r="G32" s="179"/>
      <c r="H32" s="172" t="s">
        <v>48</v>
      </c>
      <c r="I32" s="90">
        <f>SUM(I3:I31)</f>
        <v>0</v>
      </c>
      <c r="J32" s="3"/>
      <c r="K32" s="12" t="s">
        <v>100</v>
      </c>
      <c r="L32" s="13">
        <v>10000</v>
      </c>
      <c r="M32" s="11"/>
      <c r="N32" s="11"/>
      <c r="O32" s="11"/>
      <c r="P32" s="5"/>
    </row>
    <row r="33" spans="1:16" ht="16.5" customHeight="1" thickTop="1" thickBot="1" x14ac:dyDescent="0.3">
      <c r="A33" s="3"/>
      <c r="B33" s="175" t="s">
        <v>138</v>
      </c>
      <c r="C33" s="3"/>
      <c r="D33" s="3"/>
      <c r="E33" s="3"/>
      <c r="F33" s="3"/>
      <c r="G33" s="3"/>
      <c r="H33" s="89"/>
      <c r="I33" s="91"/>
      <c r="J33" s="3"/>
      <c r="K33" s="12" t="s">
        <v>47</v>
      </c>
      <c r="L33" s="13">
        <v>100</v>
      </c>
      <c r="M33" s="11"/>
      <c r="N33" s="11"/>
      <c r="O33" s="11"/>
      <c r="P33" s="5"/>
    </row>
    <row r="34" spans="1:16" ht="15" customHeight="1" thickTop="1" x14ac:dyDescent="0.25">
      <c r="A34" s="3"/>
      <c r="B34" s="177" t="s">
        <v>154</v>
      </c>
      <c r="C34" s="177"/>
      <c r="D34" s="177"/>
      <c r="E34" s="177"/>
      <c r="F34" s="177"/>
      <c r="G34" s="177"/>
      <c r="H34" s="3"/>
      <c r="I34" s="3"/>
      <c r="J34" s="3"/>
      <c r="K34" s="12" t="s">
        <v>101</v>
      </c>
      <c r="L34" s="13">
        <v>100</v>
      </c>
      <c r="M34" s="11"/>
      <c r="N34" s="11"/>
      <c r="O34" s="11"/>
      <c r="P34" s="5"/>
    </row>
    <row r="35" spans="1:16" x14ac:dyDescent="0.25">
      <c r="A35" s="3"/>
      <c r="B35" s="177"/>
      <c r="C35" s="177"/>
      <c r="D35" s="177"/>
      <c r="E35" s="177"/>
      <c r="F35" s="177"/>
      <c r="G35" s="177"/>
      <c r="H35" s="3"/>
      <c r="I35" s="3"/>
      <c r="J35" s="3"/>
      <c r="K35" s="146" t="s">
        <v>49</v>
      </c>
      <c r="L35" s="13">
        <v>10</v>
      </c>
      <c r="M35" s="11"/>
      <c r="N35" s="11"/>
      <c r="O35" s="11"/>
      <c r="P35" s="5"/>
    </row>
    <row r="36" spans="1:16" x14ac:dyDescent="0.25">
      <c r="A36" s="3"/>
      <c r="B36" s="174" t="s">
        <v>139</v>
      </c>
      <c r="C36" s="174"/>
      <c r="D36" s="174"/>
      <c r="E36" s="173"/>
      <c r="F36" s="171"/>
      <c r="G36" s="171"/>
      <c r="H36" s="3"/>
      <c r="I36" s="3"/>
      <c r="J36" s="3"/>
      <c r="K36" s="146" t="s">
        <v>50</v>
      </c>
      <c r="L36" s="13">
        <v>100</v>
      </c>
      <c r="M36" s="11"/>
      <c r="N36" s="11"/>
      <c r="O36" s="11"/>
      <c r="P36" s="5"/>
    </row>
    <row r="37" spans="1:16" ht="15" customHeight="1" x14ac:dyDescent="0.25">
      <c r="A37" s="3"/>
      <c r="B37" s="176" t="s">
        <v>151</v>
      </c>
      <c r="C37" s="176"/>
      <c r="D37" s="176"/>
      <c r="E37" s="176"/>
      <c r="F37" s="176"/>
      <c r="G37" s="176"/>
      <c r="H37" s="3"/>
      <c r="I37" s="3"/>
      <c r="J37" s="3"/>
      <c r="K37" s="72" t="s">
        <v>102</v>
      </c>
      <c r="L37" s="73">
        <v>0.1</v>
      </c>
      <c r="M37" s="11"/>
      <c r="N37" s="11"/>
      <c r="O37" s="11"/>
      <c r="P37" s="5"/>
    </row>
    <row r="38" spans="1:16" ht="15.75" customHeight="1" thickBot="1" x14ac:dyDescent="0.3">
      <c r="A38" s="3"/>
      <c r="B38" s="177" t="s">
        <v>155</v>
      </c>
      <c r="C38" s="177"/>
      <c r="D38" s="177"/>
      <c r="E38" s="177"/>
      <c r="F38" s="177"/>
      <c r="G38" s="177"/>
      <c r="H38" s="3"/>
      <c r="I38" s="3"/>
      <c r="J38" s="3"/>
      <c r="K38" s="147" t="s">
        <v>52</v>
      </c>
      <c r="L38" s="17">
        <v>100</v>
      </c>
      <c r="M38" s="11"/>
      <c r="N38" s="11"/>
      <c r="O38" s="11"/>
      <c r="P38" s="5"/>
    </row>
    <row r="39" spans="1:16" ht="15.75" thickTop="1" x14ac:dyDescent="0.25">
      <c r="A39" s="3"/>
      <c r="B39" s="177"/>
      <c r="C39" s="177"/>
      <c r="D39" s="177"/>
      <c r="E39" s="177"/>
      <c r="F39" s="177"/>
      <c r="G39" s="177"/>
      <c r="H39" s="3"/>
      <c r="I39" s="3"/>
      <c r="J39" s="3"/>
      <c r="K39" s="150"/>
      <c r="L39" s="151"/>
      <c r="M39" s="11"/>
      <c r="N39" s="11"/>
      <c r="O39" s="11"/>
      <c r="P39" s="5"/>
    </row>
    <row r="40" spans="1:16" ht="15" customHeight="1" x14ac:dyDescent="0.25">
      <c r="A40" s="3"/>
      <c r="B40" s="177" t="s">
        <v>152</v>
      </c>
      <c r="C40" s="177"/>
      <c r="D40" s="177"/>
      <c r="E40" s="177"/>
      <c r="F40" s="177"/>
      <c r="G40" s="177"/>
      <c r="H40" s="3"/>
      <c r="I40" s="3"/>
      <c r="J40" s="3"/>
      <c r="K40" s="150"/>
      <c r="L40" s="151"/>
      <c r="M40" s="11"/>
      <c r="N40" s="11"/>
      <c r="O40" s="11"/>
      <c r="P40" s="5"/>
    </row>
    <row r="41" spans="1:16" ht="15" customHeight="1" x14ac:dyDescent="0.25">
      <c r="A41" s="3"/>
      <c r="B41" s="177" t="s">
        <v>153</v>
      </c>
      <c r="C41" s="177"/>
      <c r="D41" s="177"/>
      <c r="E41" s="177"/>
      <c r="F41" s="177"/>
      <c r="G41" s="177"/>
      <c r="H41" s="3"/>
      <c r="I41" s="3"/>
      <c r="J41" s="3"/>
      <c r="K41" s="150"/>
      <c r="L41" s="151"/>
      <c r="M41" s="11"/>
      <c r="N41" s="11"/>
      <c r="O41" s="11"/>
      <c r="P41" s="5"/>
    </row>
    <row r="42" spans="1:16" x14ac:dyDescent="0.25">
      <c r="A42" s="3"/>
      <c r="B42" s="170"/>
      <c r="C42" s="170"/>
      <c r="D42" s="170"/>
      <c r="E42" s="170"/>
      <c r="F42" s="170"/>
      <c r="G42" s="170"/>
      <c r="H42" s="94"/>
      <c r="I42" s="94"/>
      <c r="J42" s="3"/>
      <c r="K42" s="150"/>
      <c r="L42" s="151"/>
      <c r="M42" s="3"/>
      <c r="N42" s="3"/>
      <c r="O42" s="3"/>
      <c r="P42" s="5"/>
    </row>
    <row r="43" spans="1:16" hidden="1" x14ac:dyDescent="0.25">
      <c r="B43" s="3"/>
      <c r="C43" s="3"/>
      <c r="D43" s="3"/>
      <c r="E43" s="3"/>
      <c r="F43" s="3"/>
      <c r="G43" s="3"/>
      <c r="K43" s="150"/>
      <c r="L43" s="151"/>
    </row>
    <row r="44" spans="1:16" hidden="1" x14ac:dyDescent="0.25">
      <c r="K44" s="11"/>
      <c r="L44" s="11"/>
    </row>
    <row r="45" spans="1:16" hidden="1" x14ac:dyDescent="0.25">
      <c r="K45" s="3"/>
      <c r="L45" s="3"/>
    </row>
    <row r="46" spans="1:16" hidden="1" x14ac:dyDescent="0.25"/>
  </sheetData>
  <mergeCells count="14">
    <mergeCell ref="B40:G40"/>
    <mergeCell ref="B41:G41"/>
    <mergeCell ref="H42:I42"/>
    <mergeCell ref="B1:C1"/>
    <mergeCell ref="D1:I1"/>
    <mergeCell ref="K1:L1"/>
    <mergeCell ref="B37:G37"/>
    <mergeCell ref="B38:G39"/>
    <mergeCell ref="B34:G35"/>
    <mergeCell ref="N3:O6"/>
    <mergeCell ref="N7:N8"/>
    <mergeCell ref="O7:O8"/>
    <mergeCell ref="H32:H33"/>
    <mergeCell ref="I32:I33"/>
  </mergeCells>
  <conditionalFormatting sqref="I32">
    <cfRule type="cellIs" dxfId="76" priority="5" operator="lessThan">
      <formula>0</formula>
    </cfRule>
    <cfRule type="cellIs" dxfId="75" priority="6" operator="greaterThan">
      <formula>0</formula>
    </cfRule>
  </conditionalFormatting>
  <conditionalFormatting sqref="I3:I31">
    <cfRule type="cellIs" dxfId="74" priority="3" operator="lessThan">
      <formula>0</formula>
    </cfRule>
    <cfRule type="cellIs" dxfId="73" priority="4" operator="greaterThan">
      <formula>0</formula>
    </cfRule>
  </conditionalFormatting>
  <conditionalFormatting sqref="N7:N8">
    <cfRule type="cellIs" dxfId="72" priority="1" operator="lessThan">
      <formula>0</formula>
    </cfRule>
    <cfRule type="cellIs" dxfId="71" priority="2" operator="greaterThan">
      <formula>0</formula>
    </cfRule>
  </conditionalFormatting>
  <pageMargins left="0.7" right="0.7" top="0.75" bottom="0.75" header="0.3" footer="0.3"/>
  <ignoredErrors>
    <ignoredError sqref="E3:G8 E9:G9" numberStoredAsText="1"/>
  </ignoredErrors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76331-77AC-42D0-AA28-A12E85E3B568}">
  <dimension ref="A1:P46"/>
  <sheetViews>
    <sheetView zoomScaleNormal="100" workbookViewId="0">
      <selection activeCell="B3" sqref="B3"/>
    </sheetView>
  </sheetViews>
  <sheetFormatPr defaultColWidth="0" defaultRowHeight="15" zeroHeight="1" x14ac:dyDescent="0.25"/>
  <cols>
    <col min="1" max="1" width="9.140625" style="2" customWidth="1"/>
    <col min="2" max="2" width="8.5703125" style="2" customWidth="1"/>
    <col min="3" max="9" width="13.5703125" style="2" customWidth="1"/>
    <col min="10" max="10" width="2.5703125" style="2" customWidth="1"/>
    <col min="11" max="11" width="20" style="2" customWidth="1"/>
    <col min="12" max="12" width="10.7109375" style="2" customWidth="1"/>
    <col min="13" max="13" width="8.140625" style="2" customWidth="1"/>
    <col min="14" max="14" width="14.5703125" style="2" customWidth="1"/>
    <col min="15" max="15" width="10.5703125" style="2" customWidth="1"/>
    <col min="16" max="16" width="8.5703125" customWidth="1"/>
    <col min="17" max="16384" width="9.140625" hidden="1"/>
  </cols>
  <sheetData>
    <row r="1" spans="1:16" s="21" customFormat="1" ht="45" customHeight="1" thickTop="1" thickBot="1" x14ac:dyDescent="0.3">
      <c r="A1" s="145" t="s">
        <v>0</v>
      </c>
      <c r="B1" s="85">
        <v>43306</v>
      </c>
      <c r="C1" s="86"/>
      <c r="D1" s="95" t="s">
        <v>145</v>
      </c>
      <c r="E1" s="96"/>
      <c r="F1" s="96"/>
      <c r="G1" s="96"/>
      <c r="H1" s="96"/>
      <c r="I1" s="97"/>
      <c r="J1" s="3"/>
      <c r="K1" s="154" t="s">
        <v>1</v>
      </c>
      <c r="L1" s="154"/>
      <c r="M1" s="4"/>
      <c r="N1" s="4"/>
      <c r="O1" s="4"/>
      <c r="P1" s="5"/>
    </row>
    <row r="2" spans="1:16" s="21" customFormat="1" ht="37.5" customHeight="1" thickTop="1" thickBot="1" x14ac:dyDescent="0.3">
      <c r="A2" s="3"/>
      <c r="B2" s="160" t="s">
        <v>2</v>
      </c>
      <c r="C2" s="161" t="s">
        <v>3</v>
      </c>
      <c r="D2" s="160" t="s">
        <v>4</v>
      </c>
      <c r="E2" s="162" t="s">
        <v>5</v>
      </c>
      <c r="F2" s="160" t="s">
        <v>6</v>
      </c>
      <c r="G2" s="160" t="s">
        <v>7</v>
      </c>
      <c r="H2" s="162" t="s">
        <v>8</v>
      </c>
      <c r="I2" s="160" t="s">
        <v>9</v>
      </c>
      <c r="J2" s="3"/>
      <c r="K2" s="163" t="s">
        <v>10</v>
      </c>
      <c r="L2" s="163" t="s">
        <v>11</v>
      </c>
      <c r="M2" s="6"/>
      <c r="N2" s="6"/>
      <c r="O2" s="6"/>
      <c r="P2" s="6"/>
    </row>
    <row r="3" spans="1:16" s="21" customFormat="1" ht="16.5" customHeight="1" thickTop="1" x14ac:dyDescent="0.25">
      <c r="A3" s="7"/>
      <c r="B3" s="25"/>
      <c r="C3" s="26"/>
      <c r="D3" s="26"/>
      <c r="E3" s="27"/>
      <c r="F3" s="27"/>
      <c r="G3" s="27"/>
      <c r="H3" s="27"/>
      <c r="I3" s="28" t="str">
        <f>IF(H3="","",IF(LEFT(D3)="B",H3-E3,E3-H3)*VLOOKUP(C3,$K$3:$L$38,2,0))</f>
        <v/>
      </c>
      <c r="J3" s="8"/>
      <c r="K3" s="9" t="s">
        <v>95</v>
      </c>
      <c r="L3" s="10">
        <v>10000</v>
      </c>
      <c r="M3" s="11"/>
      <c r="N3" s="92" t="s">
        <v>13</v>
      </c>
      <c r="O3" s="92"/>
      <c r="P3" s="5"/>
    </row>
    <row r="4" spans="1:16" s="21" customFormat="1" ht="16.5" customHeight="1" x14ac:dyDescent="0.25">
      <c r="A4" s="182" t="s">
        <v>14</v>
      </c>
      <c r="B4" s="155"/>
      <c r="C4" s="156"/>
      <c r="D4" s="156"/>
      <c r="E4" s="157"/>
      <c r="F4" s="157"/>
      <c r="G4" s="157"/>
      <c r="H4" s="157"/>
      <c r="I4" s="159" t="str">
        <f>IF(H4="","",IF(LEFT(D4)="B",H4-E4,E4-H4)*VLOOKUP(C4,$K$3:$L$38,2,0))</f>
        <v/>
      </c>
      <c r="J4" s="8"/>
      <c r="K4" s="12" t="s">
        <v>15</v>
      </c>
      <c r="L4" s="13">
        <v>10000</v>
      </c>
      <c r="M4" s="11"/>
      <c r="N4" s="92"/>
      <c r="O4" s="92"/>
      <c r="P4" s="5"/>
    </row>
    <row r="5" spans="1:16" s="21" customFormat="1" ht="16.5" customHeight="1" x14ac:dyDescent="0.25">
      <c r="A5" s="181" t="s">
        <v>16</v>
      </c>
      <c r="B5" s="29"/>
      <c r="C5" s="23"/>
      <c r="D5" s="23"/>
      <c r="E5" s="24"/>
      <c r="F5" s="24"/>
      <c r="G5" s="24"/>
      <c r="H5" s="24"/>
      <c r="I5" s="30" t="str">
        <f>IF(H5="","",IF(LEFT(D5)="B",H5-E5,E5-H5)*VLOOKUP(C5,$K$3:$L$38,2,0))</f>
        <v/>
      </c>
      <c r="J5" s="14"/>
      <c r="K5" s="12" t="s">
        <v>17</v>
      </c>
      <c r="L5" s="13">
        <v>10000</v>
      </c>
      <c r="M5" s="15"/>
      <c r="N5" s="92"/>
      <c r="O5" s="92"/>
      <c r="P5" s="5"/>
    </row>
    <row r="6" spans="1:16" s="21" customFormat="1" ht="16.5" customHeight="1" thickBot="1" x14ac:dyDescent="0.3">
      <c r="A6" s="181" t="s">
        <v>18</v>
      </c>
      <c r="B6" s="155"/>
      <c r="C6" s="156"/>
      <c r="D6" s="156"/>
      <c r="E6" s="157"/>
      <c r="F6" s="157"/>
      <c r="G6" s="157"/>
      <c r="H6" s="157"/>
      <c r="I6" s="159" t="str">
        <f>IF(H6="","",IF(LEFT(D6)="B",H6-E6,E6-H6)*VLOOKUP(C6,$K$3:$L$38,2,0))</f>
        <v/>
      </c>
      <c r="J6" s="14"/>
      <c r="K6" s="12" t="s">
        <v>19</v>
      </c>
      <c r="L6" s="13">
        <v>10000</v>
      </c>
      <c r="M6" s="15"/>
      <c r="N6" s="93"/>
      <c r="O6" s="93"/>
      <c r="P6" s="5"/>
    </row>
    <row r="7" spans="1:16" s="21" customFormat="1" ht="16.5" customHeight="1" thickTop="1" x14ac:dyDescent="0.25">
      <c r="A7" s="181" t="s">
        <v>20</v>
      </c>
      <c r="B7" s="29"/>
      <c r="C7" s="23"/>
      <c r="D7" s="23"/>
      <c r="E7" s="24"/>
      <c r="F7" s="24"/>
      <c r="G7" s="24"/>
      <c r="H7" s="24"/>
      <c r="I7" s="31" t="str">
        <f>IF(H7="","",IF(LEFT(D7)="B",H7-E7,E7-H7)*VLOOKUP(C7,$K$3:$L$38,2,0))</f>
        <v/>
      </c>
      <c r="J7" s="14"/>
      <c r="K7" s="12" t="s">
        <v>21</v>
      </c>
      <c r="L7" s="13">
        <v>10000</v>
      </c>
      <c r="M7" s="11"/>
      <c r="N7" s="167">
        <f>I32</f>
        <v>0</v>
      </c>
      <c r="O7" s="168" t="s">
        <v>22</v>
      </c>
      <c r="P7" s="5"/>
    </row>
    <row r="8" spans="1:16" s="21" customFormat="1" ht="15.75" customHeight="1" thickBot="1" x14ac:dyDescent="0.3">
      <c r="A8" s="181" t="s">
        <v>23</v>
      </c>
      <c r="B8" s="155"/>
      <c r="C8" s="156"/>
      <c r="D8" s="156"/>
      <c r="E8" s="157"/>
      <c r="F8" s="157"/>
      <c r="G8" s="157"/>
      <c r="H8" s="157"/>
      <c r="I8" s="158" t="str">
        <f>IF(H8="","",IF(LEFT(D8)="B",H8-E8,E8-H8)*VLOOKUP(C8,$K$3:$L$38,2,0))</f>
        <v/>
      </c>
      <c r="J8" s="3"/>
      <c r="K8" s="12" t="s">
        <v>24</v>
      </c>
      <c r="L8" s="13">
        <v>10000</v>
      </c>
      <c r="M8" s="11"/>
      <c r="N8" s="169"/>
      <c r="O8" s="166"/>
      <c r="P8" s="5"/>
    </row>
    <row r="9" spans="1:16" s="21" customFormat="1" ht="15.75" thickTop="1" x14ac:dyDescent="0.25">
      <c r="A9" s="181" t="s">
        <v>23</v>
      </c>
      <c r="B9" s="29"/>
      <c r="C9" s="23"/>
      <c r="D9" s="23"/>
      <c r="E9" s="24"/>
      <c r="F9" s="24"/>
      <c r="G9" s="24"/>
      <c r="H9" s="24"/>
      <c r="I9" s="31" t="str">
        <f>IF(H9="","",IF(LEFT(D9)="B",H9-E9,E9-H9)*VLOOKUP(C9,$K$3:$L$38,2,0))</f>
        <v/>
      </c>
      <c r="J9" s="3"/>
      <c r="K9" s="12" t="s">
        <v>25</v>
      </c>
      <c r="L9" s="13">
        <v>10000</v>
      </c>
      <c r="M9" s="11"/>
      <c r="N9" s="11"/>
      <c r="O9" s="11"/>
      <c r="P9" s="5"/>
    </row>
    <row r="10" spans="1:16" s="21" customFormat="1" x14ac:dyDescent="0.25">
      <c r="A10" s="181"/>
      <c r="B10" s="155"/>
      <c r="C10" s="156"/>
      <c r="D10" s="156"/>
      <c r="E10" s="157"/>
      <c r="F10" s="157"/>
      <c r="G10" s="157"/>
      <c r="H10" s="157"/>
      <c r="I10" s="158" t="str">
        <f>IF(H10="","",IF(LEFT(D10)="B",H10-E10,E10-H10)*VLOOKUP(C10,$K$3:$L$38,2,0))</f>
        <v/>
      </c>
      <c r="J10" s="3"/>
      <c r="K10" s="12" t="s">
        <v>122</v>
      </c>
      <c r="L10" s="13">
        <v>10000</v>
      </c>
      <c r="M10" s="11"/>
      <c r="N10" s="11"/>
      <c r="O10" s="11"/>
      <c r="P10" s="5"/>
    </row>
    <row r="11" spans="1:16" s="21" customFormat="1" x14ac:dyDescent="0.25">
      <c r="A11" s="182" t="s">
        <v>27</v>
      </c>
      <c r="B11" s="29"/>
      <c r="C11" s="23"/>
      <c r="D11" s="23"/>
      <c r="E11" s="24"/>
      <c r="F11" s="24"/>
      <c r="G11" s="24"/>
      <c r="H11" s="24"/>
      <c r="I11" s="31" t="str">
        <f>IF(H11="","",IF(LEFT(D11)="B",H11-E11,E11-H11)*VLOOKUP(C11,$K$3:$L$38,2,0))</f>
        <v/>
      </c>
      <c r="J11" s="3"/>
      <c r="K11" s="12" t="s">
        <v>26</v>
      </c>
      <c r="L11" s="13">
        <v>100</v>
      </c>
      <c r="M11" s="11"/>
      <c r="N11" s="11"/>
      <c r="O11" s="11"/>
      <c r="P11" s="5"/>
    </row>
    <row r="12" spans="1:16" s="21" customFormat="1" x14ac:dyDescent="0.25">
      <c r="A12" s="181" t="s">
        <v>20</v>
      </c>
      <c r="B12" s="155"/>
      <c r="C12" s="156"/>
      <c r="D12" s="156"/>
      <c r="E12" s="157"/>
      <c r="F12" s="157"/>
      <c r="G12" s="157"/>
      <c r="H12" s="157"/>
      <c r="I12" s="158" t="str">
        <f>IF(H12="","",IF(LEFT(D12)="B",H12-E12,E12-H12)*VLOOKUP(C12,$K$3:$L$38,2,0))</f>
        <v/>
      </c>
      <c r="J12" s="3"/>
      <c r="K12" s="12" t="s">
        <v>96</v>
      </c>
      <c r="L12" s="13">
        <v>10000</v>
      </c>
      <c r="M12" s="11"/>
      <c r="N12" s="11"/>
      <c r="O12" s="11"/>
      <c r="P12" s="5"/>
    </row>
    <row r="13" spans="1:16" s="21" customFormat="1" x14ac:dyDescent="0.25">
      <c r="A13" s="181" t="s">
        <v>30</v>
      </c>
      <c r="B13" s="29"/>
      <c r="C13" s="23"/>
      <c r="D13" s="23"/>
      <c r="E13" s="24"/>
      <c r="F13" s="24"/>
      <c r="G13" s="24"/>
      <c r="H13" s="24"/>
      <c r="I13" s="31" t="str">
        <f>IF(H13="","",IF(LEFT(D13)="B",H13-E13,E13-H13)*VLOOKUP(C13,$K$3:$L$38,2,0))</f>
        <v/>
      </c>
      <c r="J13" s="3"/>
      <c r="K13" s="12" t="s">
        <v>29</v>
      </c>
      <c r="L13" s="13">
        <v>100</v>
      </c>
      <c r="M13" s="11"/>
      <c r="N13" s="11"/>
      <c r="O13" s="11"/>
      <c r="P13" s="5"/>
    </row>
    <row r="14" spans="1:16" s="21" customFormat="1" x14ac:dyDescent="0.25">
      <c r="A14" s="181" t="s">
        <v>32</v>
      </c>
      <c r="B14" s="155"/>
      <c r="C14" s="156"/>
      <c r="D14" s="156"/>
      <c r="E14" s="157"/>
      <c r="F14" s="157"/>
      <c r="G14" s="157"/>
      <c r="H14" s="157"/>
      <c r="I14" s="158" t="str">
        <f>IF(H14="","",IF(LEFT(D14)="B",H14-E14,E14-H14)*VLOOKUP(C14,$K$3:$L$38,2,0))</f>
        <v/>
      </c>
      <c r="J14" s="3"/>
      <c r="K14" s="12" t="s">
        <v>31</v>
      </c>
      <c r="L14" s="13">
        <v>10000</v>
      </c>
      <c r="M14" s="11"/>
      <c r="N14" s="11"/>
      <c r="O14" s="11"/>
      <c r="P14" s="5"/>
    </row>
    <row r="15" spans="1:16" s="21" customFormat="1" x14ac:dyDescent="0.25">
      <c r="A15" s="3"/>
      <c r="B15" s="29"/>
      <c r="C15" s="23"/>
      <c r="D15" s="23"/>
      <c r="E15" s="24"/>
      <c r="F15" s="24"/>
      <c r="G15" s="24"/>
      <c r="H15" s="24"/>
      <c r="I15" s="31" t="str">
        <f>IF(H15="","",IF(LEFT(D15)="B",H15-E15,E15-H15)*VLOOKUP(C15,$K$3:$L$38,2,0))</f>
        <v/>
      </c>
      <c r="J15" s="3"/>
      <c r="K15" s="12" t="s">
        <v>33</v>
      </c>
      <c r="L15" s="13">
        <v>10000</v>
      </c>
      <c r="M15" s="11"/>
      <c r="N15" s="11"/>
      <c r="O15" s="11"/>
      <c r="P15" s="5"/>
    </row>
    <row r="16" spans="1:16" s="21" customFormat="1" x14ac:dyDescent="0.25">
      <c r="A16" s="3"/>
      <c r="B16" s="155"/>
      <c r="C16" s="156"/>
      <c r="D16" s="156"/>
      <c r="E16" s="157"/>
      <c r="F16" s="157"/>
      <c r="G16" s="157"/>
      <c r="H16" s="157"/>
      <c r="I16" s="158" t="str">
        <f>IF(H16="","",IF(LEFT(D16)="B",H16-E16,E16-H16)*VLOOKUP(C16,$K$3:$L$38,2,0))</f>
        <v/>
      </c>
      <c r="J16" s="3"/>
      <c r="K16" s="12" t="s">
        <v>34</v>
      </c>
      <c r="L16" s="13">
        <v>10000</v>
      </c>
      <c r="M16" s="11"/>
      <c r="N16" s="11"/>
      <c r="O16" s="11"/>
      <c r="P16" s="5"/>
    </row>
    <row r="17" spans="1:16" s="21" customFormat="1" x14ac:dyDescent="0.25">
      <c r="A17" s="3"/>
      <c r="B17" s="29"/>
      <c r="C17" s="23"/>
      <c r="D17" s="23"/>
      <c r="E17" s="24"/>
      <c r="F17" s="24"/>
      <c r="G17" s="24"/>
      <c r="H17" s="24"/>
      <c r="I17" s="31" t="str">
        <f>IF(H17="","",IF(LEFT(D17)="B",H17-E17,E17-H17)*VLOOKUP(C17,$K$3:$L$38,2,0))</f>
        <v/>
      </c>
      <c r="J17" s="3"/>
      <c r="K17" s="12" t="s">
        <v>35</v>
      </c>
      <c r="L17" s="13">
        <v>10000</v>
      </c>
      <c r="M17" s="11"/>
      <c r="N17" s="11"/>
      <c r="O17" s="11"/>
      <c r="P17" s="5"/>
    </row>
    <row r="18" spans="1:16" s="21" customFormat="1" x14ac:dyDescent="0.25">
      <c r="A18" s="3"/>
      <c r="B18" s="155"/>
      <c r="C18" s="156"/>
      <c r="D18" s="156"/>
      <c r="E18" s="157"/>
      <c r="F18" s="157"/>
      <c r="G18" s="157"/>
      <c r="H18" s="157"/>
      <c r="I18" s="158" t="str">
        <f>IF(H18="","",IF(LEFT(D18)="B",H18-E18,E18-H18)*VLOOKUP(C18,$K$3:$L$38,2,0))</f>
        <v/>
      </c>
      <c r="J18" s="3"/>
      <c r="K18" s="12" t="s">
        <v>97</v>
      </c>
      <c r="L18" s="13">
        <v>100</v>
      </c>
      <c r="M18" s="11"/>
      <c r="N18" s="11"/>
      <c r="O18" s="11"/>
      <c r="P18" s="5"/>
    </row>
    <row r="19" spans="1:16" s="21" customFormat="1" x14ac:dyDescent="0.25">
      <c r="A19" s="3"/>
      <c r="B19" s="29"/>
      <c r="C19" s="23"/>
      <c r="D19" s="23"/>
      <c r="E19" s="24"/>
      <c r="F19" s="24"/>
      <c r="G19" s="24"/>
      <c r="H19" s="24"/>
      <c r="I19" s="31" t="str">
        <f>IF(H19="","",IF(LEFT(D19)="B",H19-E19,E19-H19)*VLOOKUP(C19,$K$3:$L$38,2,0))</f>
        <v/>
      </c>
      <c r="J19" s="3"/>
      <c r="K19" s="12" t="s">
        <v>37</v>
      </c>
      <c r="L19" s="13">
        <v>10000</v>
      </c>
      <c r="M19" s="11"/>
      <c r="N19" s="11"/>
      <c r="O19" s="11"/>
      <c r="P19" s="5"/>
    </row>
    <row r="20" spans="1:16" s="21" customFormat="1" x14ac:dyDescent="0.25">
      <c r="A20" s="3"/>
      <c r="B20" s="155"/>
      <c r="C20" s="156"/>
      <c r="D20" s="156"/>
      <c r="E20" s="157"/>
      <c r="F20" s="157"/>
      <c r="G20" s="157"/>
      <c r="H20" s="157"/>
      <c r="I20" s="158" t="str">
        <f>IF(H20="","",IF(LEFT(D20)="B",H20-E20,E20-H20)*VLOOKUP(C20,$K$3:$L$38,2,0))</f>
        <v/>
      </c>
      <c r="J20" s="3"/>
      <c r="K20" s="12" t="s">
        <v>38</v>
      </c>
      <c r="L20" s="13">
        <v>10000</v>
      </c>
      <c r="M20" s="11"/>
      <c r="N20" s="11"/>
      <c r="O20" s="11"/>
      <c r="P20" s="5"/>
    </row>
    <row r="21" spans="1:16" s="21" customFormat="1" x14ac:dyDescent="0.25">
      <c r="A21" s="3"/>
      <c r="B21" s="29"/>
      <c r="C21" s="23"/>
      <c r="D21" s="23"/>
      <c r="E21" s="24"/>
      <c r="F21" s="24"/>
      <c r="G21" s="24"/>
      <c r="H21" s="24"/>
      <c r="I21" s="31" t="str">
        <f>IF(H21="","",IF(LEFT(D21)="B",H21-E21,E21-H21)*VLOOKUP(C21,$K$3:$L$38,2,0))</f>
        <v/>
      </c>
      <c r="J21" s="3"/>
      <c r="K21" s="12" t="s">
        <v>39</v>
      </c>
      <c r="L21" s="13">
        <v>10000</v>
      </c>
      <c r="M21" s="11"/>
      <c r="N21" s="11"/>
      <c r="O21" s="11"/>
      <c r="P21" s="5"/>
    </row>
    <row r="22" spans="1:16" s="21" customFormat="1" x14ac:dyDescent="0.25">
      <c r="A22" s="3"/>
      <c r="B22" s="155"/>
      <c r="C22" s="156"/>
      <c r="D22" s="156"/>
      <c r="E22" s="157"/>
      <c r="F22" s="157"/>
      <c r="G22" s="157"/>
      <c r="H22" s="157"/>
      <c r="I22" s="158" t="str">
        <f>IF(H22="","",IF(LEFT(D22)="B",H22-E22,E22-H22)*VLOOKUP(C22,$K$3:$L$38,2,0))</f>
        <v/>
      </c>
      <c r="J22" s="3"/>
      <c r="K22" s="12" t="s">
        <v>137</v>
      </c>
      <c r="L22" s="13">
        <v>10000</v>
      </c>
      <c r="M22" s="11"/>
      <c r="N22" s="11"/>
      <c r="O22" s="11"/>
      <c r="P22" s="5"/>
    </row>
    <row r="23" spans="1:16" s="21" customFormat="1" x14ac:dyDescent="0.25">
      <c r="A23" s="3"/>
      <c r="B23" s="29"/>
      <c r="C23" s="23"/>
      <c r="D23" s="23"/>
      <c r="E23" s="24"/>
      <c r="F23" s="24"/>
      <c r="G23" s="24"/>
      <c r="H23" s="24"/>
      <c r="I23" s="31" t="str">
        <f>IF(H23="","",IF(LEFT(D23)="B",H23-E23,E23-H23)*VLOOKUP(C23,$K$3:$L$38,2,0))</f>
        <v/>
      </c>
      <c r="J23" s="3"/>
      <c r="K23" s="12" t="s">
        <v>98</v>
      </c>
      <c r="L23" s="13">
        <v>10000</v>
      </c>
      <c r="M23" s="11"/>
      <c r="N23" s="11"/>
      <c r="O23" s="11"/>
      <c r="P23" s="5"/>
    </row>
    <row r="24" spans="1:16" s="21" customFormat="1" x14ac:dyDescent="0.25">
      <c r="A24" s="3"/>
      <c r="B24" s="155"/>
      <c r="C24" s="156"/>
      <c r="D24" s="156"/>
      <c r="E24" s="157"/>
      <c r="F24" s="157"/>
      <c r="G24" s="157"/>
      <c r="H24" s="157"/>
      <c r="I24" s="158" t="str">
        <f>IF(H24="","",IF(LEFT(D24)="B",H24-E24,E24-H24)*VLOOKUP(C24,$K$3:$L$38,2,0))</f>
        <v/>
      </c>
      <c r="J24" s="3"/>
      <c r="K24" s="12" t="s">
        <v>40</v>
      </c>
      <c r="L24" s="13">
        <v>10000</v>
      </c>
      <c r="M24" s="11"/>
      <c r="N24" s="11"/>
      <c r="O24" s="11"/>
      <c r="P24" s="5"/>
    </row>
    <row r="25" spans="1:16" s="21" customFormat="1" x14ac:dyDescent="0.25">
      <c r="A25" s="3"/>
      <c r="B25" s="29"/>
      <c r="C25" s="23"/>
      <c r="D25" s="23"/>
      <c r="E25" s="24"/>
      <c r="F25" s="24"/>
      <c r="G25" s="24"/>
      <c r="H25" s="24"/>
      <c r="I25" s="31" t="str">
        <f>IF(H25="","",IF(LEFT(D25)="B",H25-E25,E25-H25)*VLOOKUP(C25,$K$3:$L$38,2,0))</f>
        <v/>
      </c>
      <c r="J25" s="3"/>
      <c r="K25" s="12" t="s">
        <v>41</v>
      </c>
      <c r="L25" s="13">
        <v>100</v>
      </c>
      <c r="M25" s="11"/>
      <c r="N25" s="11"/>
      <c r="O25" s="11"/>
      <c r="P25" s="5"/>
    </row>
    <row r="26" spans="1:16" s="21" customFormat="1" x14ac:dyDescent="0.25">
      <c r="A26" s="3"/>
      <c r="B26" s="155"/>
      <c r="C26" s="156"/>
      <c r="D26" s="156"/>
      <c r="E26" s="157"/>
      <c r="F26" s="157"/>
      <c r="G26" s="157"/>
      <c r="H26" s="157"/>
      <c r="I26" s="158" t="str">
        <f>IF(H26="","",IF(LEFT(D26)="B",H26-E26,E26-H26)*VLOOKUP(C26,$K$3:$L$38,2,0))</f>
        <v/>
      </c>
      <c r="J26" s="3"/>
      <c r="K26" s="12" t="s">
        <v>42</v>
      </c>
      <c r="L26" s="13">
        <v>10000</v>
      </c>
      <c r="M26" s="11"/>
      <c r="N26" s="11"/>
      <c r="O26" s="11"/>
      <c r="P26" s="5"/>
    </row>
    <row r="27" spans="1:16" s="21" customFormat="1" x14ac:dyDescent="0.25">
      <c r="A27" s="3"/>
      <c r="B27" s="29"/>
      <c r="C27" s="23"/>
      <c r="D27" s="23"/>
      <c r="E27" s="24"/>
      <c r="F27" s="24"/>
      <c r="G27" s="24"/>
      <c r="H27" s="24"/>
      <c r="I27" s="31" t="str">
        <f>IF(H27="","",IF(LEFT(D27)="B",H27-E27,E27-H27)*VLOOKUP(C27,$K$3:$L$38,2,0))</f>
        <v/>
      </c>
      <c r="J27" s="3"/>
      <c r="K27" s="12" t="s">
        <v>43</v>
      </c>
      <c r="L27" s="13">
        <v>10000</v>
      </c>
      <c r="M27" s="11"/>
      <c r="N27" s="11"/>
      <c r="O27" s="11"/>
      <c r="P27" s="5"/>
    </row>
    <row r="28" spans="1:16" s="21" customFormat="1" x14ac:dyDescent="0.25">
      <c r="A28" s="3"/>
      <c r="B28" s="155"/>
      <c r="C28" s="156"/>
      <c r="D28" s="156"/>
      <c r="E28" s="157"/>
      <c r="F28" s="157"/>
      <c r="G28" s="157"/>
      <c r="H28" s="157"/>
      <c r="I28" s="158" t="str">
        <f>IF(H28="","",IF(LEFT(D28)="B",H28-E28,E28-H28)*VLOOKUP(C28,$K$3:$L$38,2,0))</f>
        <v/>
      </c>
      <c r="J28" s="3"/>
      <c r="K28" s="12" t="s">
        <v>99</v>
      </c>
      <c r="L28" s="13">
        <v>10000</v>
      </c>
      <c r="M28" s="11"/>
      <c r="N28" s="11"/>
      <c r="O28" s="11"/>
      <c r="P28" s="5"/>
    </row>
    <row r="29" spans="1:16" s="21" customFormat="1" x14ac:dyDescent="0.25">
      <c r="A29" s="3"/>
      <c r="B29" s="29"/>
      <c r="C29" s="23"/>
      <c r="D29" s="23"/>
      <c r="E29" s="24"/>
      <c r="F29" s="24"/>
      <c r="G29" s="24"/>
      <c r="H29" s="24"/>
      <c r="I29" s="31" t="str">
        <f>IF(H29="","",IF(LEFT(D29)="B",H29-E29,E29-H29)*VLOOKUP(C29,$K$3:$L$38,2,0))</f>
        <v/>
      </c>
      <c r="J29" s="3"/>
      <c r="K29" s="12" t="s">
        <v>44</v>
      </c>
      <c r="L29" s="13">
        <v>100</v>
      </c>
      <c r="M29" s="11"/>
      <c r="N29" s="11"/>
      <c r="O29" s="11"/>
      <c r="P29" s="5"/>
    </row>
    <row r="30" spans="1:16" s="21" customFormat="1" x14ac:dyDescent="0.25">
      <c r="A30" s="3"/>
      <c r="B30" s="155"/>
      <c r="C30" s="156"/>
      <c r="D30" s="156"/>
      <c r="E30" s="157"/>
      <c r="F30" s="157"/>
      <c r="G30" s="157"/>
      <c r="H30" s="157"/>
      <c r="I30" s="158" t="str">
        <f>IF(H30="","",IF(LEFT(D30)="B",H30-E30,E30-H30)*VLOOKUP(C30,$K$3:$L$38,2,0))</f>
        <v/>
      </c>
      <c r="J30" s="3"/>
      <c r="K30" s="12" t="s">
        <v>45</v>
      </c>
      <c r="L30" s="13">
        <v>10000</v>
      </c>
      <c r="M30" s="11"/>
      <c r="N30" s="11"/>
      <c r="O30" s="11"/>
      <c r="P30" s="5"/>
    </row>
    <row r="31" spans="1:16" s="21" customFormat="1" ht="15.75" thickBot="1" x14ac:dyDescent="0.3">
      <c r="A31" s="3"/>
      <c r="B31" s="32"/>
      <c r="C31" s="33"/>
      <c r="D31" s="33"/>
      <c r="E31" s="34"/>
      <c r="F31" s="34"/>
      <c r="G31" s="34"/>
      <c r="H31" s="34"/>
      <c r="I31" s="35" t="str">
        <f>IF(H31="","",IF(LEFT(D31)="B",H31-E31,E31-H31)*VLOOKUP(C31,$K$3:$L$38,2,0))</f>
        <v/>
      </c>
      <c r="J31" s="3"/>
      <c r="K31" s="12" t="s">
        <v>46</v>
      </c>
      <c r="L31" s="13">
        <v>10000</v>
      </c>
      <c r="M31" s="11"/>
      <c r="N31" s="11"/>
      <c r="O31" s="11"/>
      <c r="P31" s="5"/>
    </row>
    <row r="32" spans="1:16" s="21" customFormat="1" ht="16.5" thickTop="1" thickBot="1" x14ac:dyDescent="0.3">
      <c r="A32" s="22"/>
      <c r="B32" s="178"/>
      <c r="C32" s="178"/>
      <c r="D32" s="178"/>
      <c r="E32" s="179"/>
      <c r="F32" s="179"/>
      <c r="G32" s="179"/>
      <c r="H32" s="88" t="s">
        <v>48</v>
      </c>
      <c r="I32" s="90">
        <f>SUM(I3:I31)</f>
        <v>0</v>
      </c>
      <c r="J32" s="3"/>
      <c r="K32" s="12" t="s">
        <v>100</v>
      </c>
      <c r="L32" s="13">
        <v>10000</v>
      </c>
      <c r="M32" s="11"/>
      <c r="N32" s="11"/>
      <c r="O32" s="11"/>
      <c r="P32" s="5"/>
    </row>
    <row r="33" spans="1:16" s="21" customFormat="1" ht="16.5" thickTop="1" thickBot="1" x14ac:dyDescent="0.3">
      <c r="A33" s="3"/>
      <c r="B33" s="175" t="s">
        <v>138</v>
      </c>
      <c r="C33" s="3"/>
      <c r="D33" s="3"/>
      <c r="E33" s="3"/>
      <c r="F33" s="3"/>
      <c r="G33" s="3"/>
      <c r="H33" s="89"/>
      <c r="I33" s="91"/>
      <c r="J33" s="3"/>
      <c r="K33" s="12" t="s">
        <v>47</v>
      </c>
      <c r="L33" s="13">
        <v>100</v>
      </c>
      <c r="M33" s="11"/>
      <c r="N33" s="11"/>
      <c r="O33" s="11"/>
      <c r="P33" s="5"/>
    </row>
    <row r="34" spans="1:16" s="21" customFormat="1" ht="15" customHeight="1" thickTop="1" x14ac:dyDescent="0.25">
      <c r="A34" s="3"/>
      <c r="B34" s="177" t="s">
        <v>154</v>
      </c>
      <c r="C34" s="177"/>
      <c r="D34" s="177"/>
      <c r="E34" s="177"/>
      <c r="F34" s="177"/>
      <c r="G34" s="177"/>
      <c r="H34" s="3"/>
      <c r="I34" s="3"/>
      <c r="J34" s="3"/>
      <c r="K34" s="12" t="s">
        <v>101</v>
      </c>
      <c r="L34" s="13">
        <v>100</v>
      </c>
      <c r="M34" s="11"/>
      <c r="N34" s="11"/>
      <c r="O34" s="11"/>
      <c r="P34" s="5"/>
    </row>
    <row r="35" spans="1:16" s="21" customFormat="1" x14ac:dyDescent="0.25">
      <c r="A35" s="3"/>
      <c r="B35" s="177"/>
      <c r="C35" s="177"/>
      <c r="D35" s="177"/>
      <c r="E35" s="177"/>
      <c r="F35" s="177"/>
      <c r="G35" s="177"/>
      <c r="H35" s="3"/>
      <c r="I35" s="3"/>
      <c r="J35" s="3"/>
      <c r="K35" s="146" t="s">
        <v>49</v>
      </c>
      <c r="L35" s="13">
        <v>10</v>
      </c>
      <c r="M35" s="11"/>
      <c r="N35" s="11"/>
      <c r="O35" s="11"/>
      <c r="P35" s="5"/>
    </row>
    <row r="36" spans="1:16" s="21" customFormat="1" x14ac:dyDescent="0.25">
      <c r="A36" s="3"/>
      <c r="B36" s="174" t="s">
        <v>139</v>
      </c>
      <c r="C36" s="174"/>
      <c r="D36" s="174"/>
      <c r="E36" s="173"/>
      <c r="F36" s="171"/>
      <c r="G36" s="171"/>
      <c r="H36" s="3"/>
      <c r="I36" s="3"/>
      <c r="J36" s="3"/>
      <c r="K36" s="146" t="s">
        <v>50</v>
      </c>
      <c r="L36" s="13">
        <v>100</v>
      </c>
      <c r="M36" s="11"/>
      <c r="N36" s="11"/>
      <c r="O36" s="11"/>
      <c r="P36" s="5"/>
    </row>
    <row r="37" spans="1:16" s="21" customFormat="1" x14ac:dyDescent="0.25">
      <c r="A37" s="3"/>
      <c r="B37" s="176" t="s">
        <v>151</v>
      </c>
      <c r="C37" s="176"/>
      <c r="D37" s="176"/>
      <c r="E37" s="176"/>
      <c r="F37" s="176"/>
      <c r="G37" s="176"/>
      <c r="H37" s="3"/>
      <c r="I37" s="3"/>
      <c r="J37" s="3"/>
      <c r="K37" s="72" t="s">
        <v>102</v>
      </c>
      <c r="L37" s="73">
        <v>0.1</v>
      </c>
      <c r="M37" s="11"/>
      <c r="N37" s="11"/>
      <c r="O37" s="11"/>
      <c r="P37" s="5"/>
    </row>
    <row r="38" spans="1:16" s="21" customFormat="1" ht="15.75" customHeight="1" thickBot="1" x14ac:dyDescent="0.3">
      <c r="A38" s="3"/>
      <c r="B38" s="177" t="s">
        <v>155</v>
      </c>
      <c r="C38" s="177"/>
      <c r="D38" s="177"/>
      <c r="E38" s="177"/>
      <c r="F38" s="177"/>
      <c r="G38" s="177"/>
      <c r="H38" s="3"/>
      <c r="I38" s="3"/>
      <c r="J38" s="3"/>
      <c r="K38" s="147" t="s">
        <v>52</v>
      </c>
      <c r="L38" s="17">
        <v>100</v>
      </c>
      <c r="M38" s="11"/>
      <c r="N38" s="11"/>
      <c r="O38" s="11"/>
      <c r="P38" s="5"/>
    </row>
    <row r="39" spans="1:16" s="21" customFormat="1" ht="15.75" thickTop="1" x14ac:dyDescent="0.25">
      <c r="A39" s="3"/>
      <c r="B39" s="177"/>
      <c r="C39" s="177"/>
      <c r="D39" s="177"/>
      <c r="E39" s="177"/>
      <c r="F39" s="177"/>
      <c r="G39" s="177"/>
      <c r="H39" s="3"/>
      <c r="I39" s="3"/>
      <c r="J39" s="3"/>
      <c r="K39" s="150"/>
      <c r="L39" s="151"/>
      <c r="M39" s="11"/>
      <c r="N39" s="11"/>
      <c r="O39" s="11"/>
      <c r="P39" s="5"/>
    </row>
    <row r="40" spans="1:16" s="21" customFormat="1" ht="15" customHeight="1" x14ac:dyDescent="0.25">
      <c r="A40" s="3"/>
      <c r="B40" s="177" t="s">
        <v>152</v>
      </c>
      <c r="C40" s="177"/>
      <c r="D40" s="177"/>
      <c r="E40" s="177"/>
      <c r="F40" s="177"/>
      <c r="G40" s="177"/>
      <c r="H40" s="3"/>
      <c r="I40" s="3"/>
      <c r="J40" s="3"/>
      <c r="K40" s="150"/>
      <c r="L40" s="151"/>
      <c r="M40" s="11"/>
      <c r="N40" s="11"/>
      <c r="O40" s="11"/>
      <c r="P40" s="5"/>
    </row>
    <row r="41" spans="1:16" s="21" customFormat="1" ht="15" customHeight="1" x14ac:dyDescent="0.25">
      <c r="A41" s="3"/>
      <c r="B41" s="177" t="s">
        <v>153</v>
      </c>
      <c r="C41" s="177"/>
      <c r="D41" s="177"/>
      <c r="E41" s="177"/>
      <c r="F41" s="177"/>
      <c r="G41" s="177"/>
      <c r="H41" s="3"/>
      <c r="I41" s="3"/>
      <c r="J41" s="3"/>
      <c r="K41" s="150"/>
      <c r="L41" s="151"/>
      <c r="M41" s="11"/>
      <c r="N41" s="11"/>
      <c r="O41" s="11"/>
      <c r="P41" s="5"/>
    </row>
    <row r="42" spans="1:16" s="21" customFormat="1" x14ac:dyDescent="0.25">
      <c r="A42" s="3"/>
      <c r="B42" s="84"/>
      <c r="C42" s="84"/>
      <c r="D42" s="84"/>
      <c r="E42" s="84"/>
      <c r="F42" s="84"/>
      <c r="G42" s="84"/>
      <c r="H42" s="94"/>
      <c r="I42" s="94"/>
      <c r="J42" s="3"/>
      <c r="K42" s="150"/>
      <c r="L42" s="151"/>
      <c r="M42" s="3"/>
      <c r="N42" s="3"/>
      <c r="O42" s="3"/>
      <c r="P42" s="5"/>
    </row>
    <row r="43" spans="1:16" hidden="1" x14ac:dyDescent="0.25">
      <c r="B43" s="3"/>
      <c r="C43" s="3"/>
      <c r="D43" s="3"/>
      <c r="E43" s="3"/>
      <c r="F43" s="3"/>
      <c r="G43" s="3"/>
      <c r="K43" s="150"/>
      <c r="L43" s="151"/>
    </row>
    <row r="44" spans="1:16" hidden="1" x14ac:dyDescent="0.25">
      <c r="K44" s="11"/>
      <c r="L44" s="11"/>
    </row>
    <row r="45" spans="1:16" hidden="1" x14ac:dyDescent="0.25">
      <c r="K45" s="3"/>
      <c r="L45" s="3"/>
    </row>
    <row r="46" spans="1:16" hidden="1" x14ac:dyDescent="0.25"/>
  </sheetData>
  <mergeCells count="14">
    <mergeCell ref="H42:I42"/>
    <mergeCell ref="B1:C1"/>
    <mergeCell ref="D1:I1"/>
    <mergeCell ref="K1:L1"/>
    <mergeCell ref="B34:G35"/>
    <mergeCell ref="B37:G37"/>
    <mergeCell ref="B38:G39"/>
    <mergeCell ref="B40:G40"/>
    <mergeCell ref="B41:G41"/>
    <mergeCell ref="N3:O6"/>
    <mergeCell ref="N7:N8"/>
    <mergeCell ref="O7:O8"/>
    <mergeCell ref="H32:H33"/>
    <mergeCell ref="I32:I33"/>
  </mergeCells>
  <conditionalFormatting sqref="I32">
    <cfRule type="cellIs" dxfId="70" priority="5" operator="lessThan">
      <formula>0</formula>
    </cfRule>
    <cfRule type="cellIs" dxfId="69" priority="6" operator="greaterThan">
      <formula>0</formula>
    </cfRule>
  </conditionalFormatting>
  <conditionalFormatting sqref="I3:I31">
    <cfRule type="cellIs" dxfId="68" priority="3" operator="lessThan">
      <formula>0</formula>
    </cfRule>
    <cfRule type="cellIs" dxfId="67" priority="4" operator="greaterThan">
      <formula>0</formula>
    </cfRule>
  </conditionalFormatting>
  <conditionalFormatting sqref="N7:N8">
    <cfRule type="cellIs" dxfId="66" priority="1" operator="lessThan">
      <formula>0</formula>
    </cfRule>
    <cfRule type="cellIs" dxfId="65" priority="2" operator="greaterThan">
      <formula>0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68C9F-8552-4298-8F24-644435FF5B88}">
  <dimension ref="A1:P46"/>
  <sheetViews>
    <sheetView zoomScaleNormal="100" workbookViewId="0">
      <selection activeCell="B3" sqref="B3"/>
    </sheetView>
  </sheetViews>
  <sheetFormatPr defaultColWidth="0" defaultRowHeight="15" zeroHeight="1" x14ac:dyDescent="0.25"/>
  <cols>
    <col min="1" max="1" width="9.140625" style="20" customWidth="1"/>
    <col min="2" max="2" width="8.5703125" style="20" customWidth="1"/>
    <col min="3" max="9" width="13.5703125" style="20" customWidth="1"/>
    <col min="10" max="10" width="2.5703125" style="20" customWidth="1"/>
    <col min="11" max="11" width="20" style="20" customWidth="1"/>
    <col min="12" max="12" width="10.7109375" style="20" customWidth="1"/>
    <col min="13" max="13" width="8.140625" style="20" customWidth="1"/>
    <col min="14" max="14" width="14.5703125" style="20" customWidth="1"/>
    <col min="15" max="15" width="10.5703125" style="20" customWidth="1"/>
    <col min="16" max="16" width="8.5703125" style="21" customWidth="1"/>
    <col min="17" max="16384" width="9.140625" style="21" hidden="1"/>
  </cols>
  <sheetData>
    <row r="1" spans="1:16" ht="45" customHeight="1" thickTop="1" thickBot="1" x14ac:dyDescent="0.3">
      <c r="A1" s="145" t="s">
        <v>0</v>
      </c>
      <c r="B1" s="85">
        <v>43307</v>
      </c>
      <c r="C1" s="86"/>
      <c r="D1" s="95" t="s">
        <v>146</v>
      </c>
      <c r="E1" s="96"/>
      <c r="F1" s="96"/>
      <c r="G1" s="96"/>
      <c r="H1" s="96"/>
      <c r="I1" s="97"/>
      <c r="J1" s="3"/>
      <c r="K1" s="154" t="s">
        <v>1</v>
      </c>
      <c r="L1" s="154"/>
      <c r="M1" s="4"/>
      <c r="N1" s="4"/>
      <c r="O1" s="4"/>
      <c r="P1" s="5"/>
    </row>
    <row r="2" spans="1:16" ht="37.5" customHeight="1" thickTop="1" thickBot="1" x14ac:dyDescent="0.3">
      <c r="A2" s="3"/>
      <c r="B2" s="160" t="s">
        <v>2</v>
      </c>
      <c r="C2" s="161" t="s">
        <v>3</v>
      </c>
      <c r="D2" s="160" t="s">
        <v>4</v>
      </c>
      <c r="E2" s="162" t="s">
        <v>5</v>
      </c>
      <c r="F2" s="160" t="s">
        <v>6</v>
      </c>
      <c r="G2" s="160" t="s">
        <v>7</v>
      </c>
      <c r="H2" s="162" t="s">
        <v>8</v>
      </c>
      <c r="I2" s="160" t="s">
        <v>9</v>
      </c>
      <c r="J2" s="3"/>
      <c r="K2" s="163" t="s">
        <v>10</v>
      </c>
      <c r="L2" s="163" t="s">
        <v>11</v>
      </c>
      <c r="M2" s="6"/>
      <c r="N2" s="6"/>
      <c r="O2" s="6"/>
      <c r="P2" s="6"/>
    </row>
    <row r="3" spans="1:16" ht="16.5" customHeight="1" thickTop="1" x14ac:dyDescent="0.25">
      <c r="A3" s="7"/>
      <c r="B3" s="25"/>
      <c r="C3" s="26"/>
      <c r="D3" s="26"/>
      <c r="E3" s="27"/>
      <c r="F3" s="27"/>
      <c r="G3" s="27"/>
      <c r="H3" s="27"/>
      <c r="I3" s="28" t="str">
        <f>IF(H3="","",IF(LEFT(D3)="B",H3-E3,E3-H3)*VLOOKUP(C3,$K$3:$L$38,2,0))</f>
        <v/>
      </c>
      <c r="J3" s="8"/>
      <c r="K3" s="9" t="s">
        <v>95</v>
      </c>
      <c r="L3" s="10">
        <v>10000</v>
      </c>
      <c r="M3" s="11"/>
      <c r="N3" s="92" t="s">
        <v>13</v>
      </c>
      <c r="O3" s="92"/>
      <c r="P3" s="5"/>
    </row>
    <row r="4" spans="1:16" ht="16.5" customHeight="1" x14ac:dyDescent="0.25">
      <c r="A4" s="182" t="s">
        <v>14</v>
      </c>
      <c r="B4" s="155"/>
      <c r="C4" s="156"/>
      <c r="D4" s="156"/>
      <c r="E4" s="157"/>
      <c r="F4" s="157"/>
      <c r="G4" s="157"/>
      <c r="H4" s="157"/>
      <c r="I4" s="159" t="str">
        <f>IF(H4="","",IF(LEFT(D4)="B",H4-E4,E4-H4)*VLOOKUP(C4,$K$3:$L$38,2,0))</f>
        <v/>
      </c>
      <c r="J4" s="8"/>
      <c r="K4" s="12" t="s">
        <v>15</v>
      </c>
      <c r="L4" s="13">
        <v>10000</v>
      </c>
      <c r="M4" s="11"/>
      <c r="N4" s="92"/>
      <c r="O4" s="92"/>
      <c r="P4" s="5"/>
    </row>
    <row r="5" spans="1:16" ht="16.5" customHeight="1" x14ac:dyDescent="0.25">
      <c r="A5" s="181" t="s">
        <v>16</v>
      </c>
      <c r="B5" s="29"/>
      <c r="C5" s="23"/>
      <c r="D5" s="23"/>
      <c r="E5" s="24"/>
      <c r="F5" s="24"/>
      <c r="G5" s="24"/>
      <c r="H5" s="24"/>
      <c r="I5" s="30" t="str">
        <f>IF(H5="","",IF(LEFT(D5)="B",H5-E5,E5-H5)*VLOOKUP(C5,$K$3:$L$38,2,0))</f>
        <v/>
      </c>
      <c r="J5" s="14"/>
      <c r="K5" s="12" t="s">
        <v>17</v>
      </c>
      <c r="L5" s="13">
        <v>10000</v>
      </c>
      <c r="M5" s="15"/>
      <c r="N5" s="92"/>
      <c r="O5" s="92"/>
      <c r="P5" s="5"/>
    </row>
    <row r="6" spans="1:16" ht="16.5" customHeight="1" thickBot="1" x14ac:dyDescent="0.3">
      <c r="A6" s="181" t="s">
        <v>18</v>
      </c>
      <c r="B6" s="155"/>
      <c r="C6" s="156"/>
      <c r="D6" s="156"/>
      <c r="E6" s="157"/>
      <c r="F6" s="157"/>
      <c r="G6" s="157"/>
      <c r="H6" s="157"/>
      <c r="I6" s="159" t="str">
        <f>IF(H6="","",IF(LEFT(D6)="B",H6-E6,E6-H6)*VLOOKUP(C6,$K$3:$L$38,2,0))</f>
        <v/>
      </c>
      <c r="J6" s="14"/>
      <c r="K6" s="12" t="s">
        <v>19</v>
      </c>
      <c r="L6" s="13">
        <v>10000</v>
      </c>
      <c r="M6" s="15"/>
      <c r="N6" s="93"/>
      <c r="O6" s="93"/>
      <c r="P6" s="5"/>
    </row>
    <row r="7" spans="1:16" ht="16.5" customHeight="1" thickTop="1" x14ac:dyDescent="0.25">
      <c r="A7" s="181" t="s">
        <v>20</v>
      </c>
      <c r="B7" s="29"/>
      <c r="C7" s="23"/>
      <c r="D7" s="23"/>
      <c r="E7" s="24"/>
      <c r="F7" s="24"/>
      <c r="G7" s="24"/>
      <c r="H7" s="24"/>
      <c r="I7" s="31" t="str">
        <f>IF(H7="","",IF(LEFT(D7)="B",H7-E7,E7-H7)*VLOOKUP(C7,$K$3:$L$38,2,0))</f>
        <v/>
      </c>
      <c r="J7" s="14"/>
      <c r="K7" s="12" t="s">
        <v>21</v>
      </c>
      <c r="L7" s="13">
        <v>10000</v>
      </c>
      <c r="M7" s="11"/>
      <c r="N7" s="167">
        <f>I32</f>
        <v>0</v>
      </c>
      <c r="O7" s="168" t="s">
        <v>22</v>
      </c>
      <c r="P7" s="5"/>
    </row>
    <row r="8" spans="1:16" ht="15.75" customHeight="1" thickBot="1" x14ac:dyDescent="0.3">
      <c r="A8" s="181" t="s">
        <v>23</v>
      </c>
      <c r="B8" s="155"/>
      <c r="C8" s="156"/>
      <c r="D8" s="156"/>
      <c r="E8" s="157"/>
      <c r="F8" s="157"/>
      <c r="G8" s="157"/>
      <c r="H8" s="157"/>
      <c r="I8" s="158" t="str">
        <f>IF(H8="","",IF(LEFT(D8)="B",H8-E8,E8-H8)*VLOOKUP(C8,$K$3:$L$38,2,0))</f>
        <v/>
      </c>
      <c r="J8" s="3"/>
      <c r="K8" s="12" t="s">
        <v>24</v>
      </c>
      <c r="L8" s="13">
        <v>10000</v>
      </c>
      <c r="M8" s="11"/>
      <c r="N8" s="169"/>
      <c r="O8" s="166"/>
      <c r="P8" s="5"/>
    </row>
    <row r="9" spans="1:16" ht="15.75" thickTop="1" x14ac:dyDescent="0.25">
      <c r="A9" s="181" t="s">
        <v>23</v>
      </c>
      <c r="B9" s="29"/>
      <c r="C9" s="23"/>
      <c r="D9" s="23"/>
      <c r="E9" s="24"/>
      <c r="F9" s="24"/>
      <c r="G9" s="24"/>
      <c r="H9" s="24"/>
      <c r="I9" s="31" t="str">
        <f>IF(H9="","",IF(LEFT(D9)="B",H9-E9,E9-H9)*VLOOKUP(C9,$K$3:$L$38,2,0))</f>
        <v/>
      </c>
      <c r="J9" s="3"/>
      <c r="K9" s="12" t="s">
        <v>25</v>
      </c>
      <c r="L9" s="13">
        <v>10000</v>
      </c>
      <c r="M9" s="11"/>
      <c r="N9" s="11"/>
      <c r="O9" s="11"/>
      <c r="P9" s="5"/>
    </row>
    <row r="10" spans="1:16" x14ac:dyDescent="0.25">
      <c r="A10" s="181"/>
      <c r="B10" s="155"/>
      <c r="C10" s="156"/>
      <c r="D10" s="156"/>
      <c r="E10" s="157"/>
      <c r="F10" s="157"/>
      <c r="G10" s="157"/>
      <c r="H10" s="157"/>
      <c r="I10" s="158" t="str">
        <f>IF(H10="","",IF(LEFT(D10)="B",H10-E10,E10-H10)*VLOOKUP(C10,$K$3:$L$38,2,0))</f>
        <v/>
      </c>
      <c r="J10" s="3"/>
      <c r="K10" s="12" t="s">
        <v>122</v>
      </c>
      <c r="L10" s="13">
        <v>10000</v>
      </c>
      <c r="M10" s="11"/>
      <c r="N10" s="11"/>
      <c r="O10" s="11"/>
      <c r="P10" s="5"/>
    </row>
    <row r="11" spans="1:16" x14ac:dyDescent="0.25">
      <c r="A11" s="182" t="s">
        <v>27</v>
      </c>
      <c r="B11" s="29"/>
      <c r="C11" s="23"/>
      <c r="D11" s="23"/>
      <c r="E11" s="24"/>
      <c r="F11" s="24"/>
      <c r="G11" s="24"/>
      <c r="H11" s="24"/>
      <c r="I11" s="31" t="str">
        <f>IF(H11="","",IF(LEFT(D11)="B",H11-E11,E11-H11)*VLOOKUP(C11,$K$3:$L$38,2,0))</f>
        <v/>
      </c>
      <c r="J11" s="3"/>
      <c r="K11" s="12" t="s">
        <v>26</v>
      </c>
      <c r="L11" s="13">
        <v>100</v>
      </c>
      <c r="M11" s="11"/>
      <c r="N11" s="11"/>
      <c r="O11" s="11"/>
      <c r="P11" s="5"/>
    </row>
    <row r="12" spans="1:16" x14ac:dyDescent="0.25">
      <c r="A12" s="181" t="s">
        <v>20</v>
      </c>
      <c r="B12" s="155"/>
      <c r="C12" s="156"/>
      <c r="D12" s="156"/>
      <c r="E12" s="157"/>
      <c r="F12" s="157"/>
      <c r="G12" s="157"/>
      <c r="H12" s="157"/>
      <c r="I12" s="158" t="str">
        <f>IF(H12="","",IF(LEFT(D12)="B",H12-E12,E12-H12)*VLOOKUP(C12,$K$3:$L$38,2,0))</f>
        <v/>
      </c>
      <c r="J12" s="3"/>
      <c r="K12" s="12" t="s">
        <v>96</v>
      </c>
      <c r="L12" s="13">
        <v>10000</v>
      </c>
      <c r="M12" s="11"/>
      <c r="N12" s="11"/>
      <c r="O12" s="11"/>
      <c r="P12" s="5"/>
    </row>
    <row r="13" spans="1:16" x14ac:dyDescent="0.25">
      <c r="A13" s="181" t="s">
        <v>30</v>
      </c>
      <c r="B13" s="29"/>
      <c r="C13" s="23"/>
      <c r="D13" s="23"/>
      <c r="E13" s="24"/>
      <c r="F13" s="24"/>
      <c r="G13" s="24"/>
      <c r="H13" s="24"/>
      <c r="I13" s="31" t="str">
        <f>IF(H13="","",IF(LEFT(D13)="B",H13-E13,E13-H13)*VLOOKUP(C13,$K$3:$L$38,2,0))</f>
        <v/>
      </c>
      <c r="J13" s="3"/>
      <c r="K13" s="12" t="s">
        <v>29</v>
      </c>
      <c r="L13" s="13">
        <v>100</v>
      </c>
      <c r="M13" s="11"/>
      <c r="N13" s="11"/>
      <c r="O13" s="11"/>
      <c r="P13" s="5"/>
    </row>
    <row r="14" spans="1:16" x14ac:dyDescent="0.25">
      <c r="A14" s="181" t="s">
        <v>32</v>
      </c>
      <c r="B14" s="155"/>
      <c r="C14" s="156"/>
      <c r="D14" s="156"/>
      <c r="E14" s="157"/>
      <c r="F14" s="157"/>
      <c r="G14" s="157"/>
      <c r="H14" s="157"/>
      <c r="I14" s="158" t="str">
        <f>IF(H14="","",IF(LEFT(D14)="B",H14-E14,E14-H14)*VLOOKUP(C14,$K$3:$L$38,2,0))</f>
        <v/>
      </c>
      <c r="J14" s="3"/>
      <c r="K14" s="12" t="s">
        <v>31</v>
      </c>
      <c r="L14" s="13">
        <v>10000</v>
      </c>
      <c r="M14" s="11"/>
      <c r="N14" s="11"/>
      <c r="O14" s="11"/>
      <c r="P14" s="5"/>
    </row>
    <row r="15" spans="1:16" x14ac:dyDescent="0.25">
      <c r="A15" s="3"/>
      <c r="B15" s="29"/>
      <c r="C15" s="23"/>
      <c r="D15" s="23"/>
      <c r="E15" s="24"/>
      <c r="F15" s="24"/>
      <c r="G15" s="24"/>
      <c r="H15" s="24"/>
      <c r="I15" s="31" t="str">
        <f>IF(H15="","",IF(LEFT(D15)="B",H15-E15,E15-H15)*VLOOKUP(C15,$K$3:$L$38,2,0))</f>
        <v/>
      </c>
      <c r="J15" s="3"/>
      <c r="K15" s="12" t="s">
        <v>33</v>
      </c>
      <c r="L15" s="13">
        <v>10000</v>
      </c>
      <c r="M15" s="11"/>
      <c r="N15" s="11"/>
      <c r="O15" s="11"/>
      <c r="P15" s="5"/>
    </row>
    <row r="16" spans="1:16" x14ac:dyDescent="0.25">
      <c r="A16" s="3"/>
      <c r="B16" s="155"/>
      <c r="C16" s="156"/>
      <c r="D16" s="156"/>
      <c r="E16" s="157"/>
      <c r="F16" s="157"/>
      <c r="G16" s="157"/>
      <c r="H16" s="157"/>
      <c r="I16" s="158" t="str">
        <f>IF(H16="","",IF(LEFT(D16)="B",H16-E16,E16-H16)*VLOOKUP(C16,$K$3:$L$38,2,0))</f>
        <v/>
      </c>
      <c r="J16" s="3"/>
      <c r="K16" s="12" t="s">
        <v>34</v>
      </c>
      <c r="L16" s="13">
        <v>10000</v>
      </c>
      <c r="M16" s="11"/>
      <c r="N16" s="11"/>
      <c r="O16" s="11"/>
      <c r="P16" s="5"/>
    </row>
    <row r="17" spans="1:16" x14ac:dyDescent="0.25">
      <c r="A17" s="3"/>
      <c r="B17" s="29"/>
      <c r="C17" s="23"/>
      <c r="D17" s="23"/>
      <c r="E17" s="24"/>
      <c r="F17" s="24"/>
      <c r="G17" s="24"/>
      <c r="H17" s="24"/>
      <c r="I17" s="31" t="str">
        <f>IF(H17="","",IF(LEFT(D17)="B",H17-E17,E17-H17)*VLOOKUP(C17,$K$3:$L$38,2,0))</f>
        <v/>
      </c>
      <c r="J17" s="3"/>
      <c r="K17" s="12" t="s">
        <v>35</v>
      </c>
      <c r="L17" s="13">
        <v>10000</v>
      </c>
      <c r="M17" s="11"/>
      <c r="N17" s="11"/>
      <c r="O17" s="11"/>
      <c r="P17" s="5"/>
    </row>
    <row r="18" spans="1:16" x14ac:dyDescent="0.25">
      <c r="A18" s="3"/>
      <c r="B18" s="155"/>
      <c r="C18" s="156"/>
      <c r="D18" s="156"/>
      <c r="E18" s="157"/>
      <c r="F18" s="157"/>
      <c r="G18" s="157"/>
      <c r="H18" s="157"/>
      <c r="I18" s="158" t="str">
        <f>IF(H18="","",IF(LEFT(D18)="B",H18-E18,E18-H18)*VLOOKUP(C18,$K$3:$L$38,2,0))</f>
        <v/>
      </c>
      <c r="J18" s="3"/>
      <c r="K18" s="12" t="s">
        <v>97</v>
      </c>
      <c r="L18" s="13">
        <v>100</v>
      </c>
      <c r="M18" s="11"/>
      <c r="N18" s="11"/>
      <c r="O18" s="11"/>
      <c r="P18" s="5"/>
    </row>
    <row r="19" spans="1:16" x14ac:dyDescent="0.25">
      <c r="A19" s="3"/>
      <c r="B19" s="29"/>
      <c r="C19" s="23"/>
      <c r="D19" s="23"/>
      <c r="E19" s="24"/>
      <c r="F19" s="24"/>
      <c r="G19" s="24"/>
      <c r="H19" s="24"/>
      <c r="I19" s="31" t="str">
        <f>IF(H19="","",IF(LEFT(D19)="B",H19-E19,E19-H19)*VLOOKUP(C19,$K$3:$L$38,2,0))</f>
        <v/>
      </c>
      <c r="J19" s="3"/>
      <c r="K19" s="12" t="s">
        <v>37</v>
      </c>
      <c r="L19" s="13">
        <v>10000</v>
      </c>
      <c r="M19" s="11"/>
      <c r="N19" s="11"/>
      <c r="O19" s="11"/>
      <c r="P19" s="5"/>
    </row>
    <row r="20" spans="1:16" x14ac:dyDescent="0.25">
      <c r="A20" s="3"/>
      <c r="B20" s="155"/>
      <c r="C20" s="156"/>
      <c r="D20" s="156"/>
      <c r="E20" s="157"/>
      <c r="F20" s="157"/>
      <c r="G20" s="157"/>
      <c r="H20" s="157"/>
      <c r="I20" s="158" t="str">
        <f>IF(H20="","",IF(LEFT(D20)="B",H20-E20,E20-H20)*VLOOKUP(C20,$K$3:$L$38,2,0))</f>
        <v/>
      </c>
      <c r="J20" s="3"/>
      <c r="K20" s="12" t="s">
        <v>38</v>
      </c>
      <c r="L20" s="13">
        <v>10000</v>
      </c>
      <c r="M20" s="11"/>
      <c r="N20" s="11"/>
      <c r="O20" s="11"/>
      <c r="P20" s="5"/>
    </row>
    <row r="21" spans="1:16" x14ac:dyDescent="0.25">
      <c r="A21" s="3"/>
      <c r="B21" s="29"/>
      <c r="C21" s="23"/>
      <c r="D21" s="23"/>
      <c r="E21" s="24"/>
      <c r="F21" s="24"/>
      <c r="G21" s="24"/>
      <c r="H21" s="24"/>
      <c r="I21" s="31" t="str">
        <f>IF(H21="","",IF(LEFT(D21)="B",H21-E21,E21-H21)*VLOOKUP(C21,$K$3:$L$38,2,0))</f>
        <v/>
      </c>
      <c r="J21" s="3"/>
      <c r="K21" s="12" t="s">
        <v>39</v>
      </c>
      <c r="L21" s="13">
        <v>10000</v>
      </c>
      <c r="M21" s="11"/>
      <c r="N21" s="11"/>
      <c r="O21" s="11"/>
      <c r="P21" s="5"/>
    </row>
    <row r="22" spans="1:16" x14ac:dyDescent="0.25">
      <c r="A22" s="3"/>
      <c r="B22" s="155"/>
      <c r="C22" s="156"/>
      <c r="D22" s="156"/>
      <c r="E22" s="157"/>
      <c r="F22" s="157"/>
      <c r="G22" s="157"/>
      <c r="H22" s="157"/>
      <c r="I22" s="158" t="str">
        <f>IF(H22="","",IF(LEFT(D22)="B",H22-E22,E22-H22)*VLOOKUP(C22,$K$3:$L$38,2,0))</f>
        <v/>
      </c>
      <c r="J22" s="3"/>
      <c r="K22" s="12" t="s">
        <v>137</v>
      </c>
      <c r="L22" s="13">
        <v>10000</v>
      </c>
      <c r="M22" s="11"/>
      <c r="N22" s="11"/>
      <c r="O22" s="11"/>
      <c r="P22" s="5"/>
    </row>
    <row r="23" spans="1:16" x14ac:dyDescent="0.25">
      <c r="A23" s="3"/>
      <c r="B23" s="29"/>
      <c r="C23" s="23"/>
      <c r="D23" s="23"/>
      <c r="E23" s="24"/>
      <c r="F23" s="24"/>
      <c r="G23" s="24"/>
      <c r="H23" s="24"/>
      <c r="I23" s="31" t="str">
        <f>IF(H23="","",IF(LEFT(D23)="B",H23-E23,E23-H23)*VLOOKUP(C23,$K$3:$L$38,2,0))</f>
        <v/>
      </c>
      <c r="J23" s="3"/>
      <c r="K23" s="12" t="s">
        <v>98</v>
      </c>
      <c r="L23" s="13">
        <v>10000</v>
      </c>
      <c r="M23" s="11"/>
      <c r="N23" s="11"/>
      <c r="O23" s="11"/>
      <c r="P23" s="5"/>
    </row>
    <row r="24" spans="1:16" x14ac:dyDescent="0.25">
      <c r="A24" s="3"/>
      <c r="B24" s="155"/>
      <c r="C24" s="156"/>
      <c r="D24" s="156"/>
      <c r="E24" s="157"/>
      <c r="F24" s="157"/>
      <c r="G24" s="157"/>
      <c r="H24" s="157"/>
      <c r="I24" s="158" t="str">
        <f>IF(H24="","",IF(LEFT(D24)="B",H24-E24,E24-H24)*VLOOKUP(C24,$K$3:$L$38,2,0))</f>
        <v/>
      </c>
      <c r="J24" s="3"/>
      <c r="K24" s="12" t="s">
        <v>40</v>
      </c>
      <c r="L24" s="13">
        <v>10000</v>
      </c>
      <c r="M24" s="11"/>
      <c r="N24" s="11"/>
      <c r="O24" s="11"/>
      <c r="P24" s="5"/>
    </row>
    <row r="25" spans="1:16" x14ac:dyDescent="0.25">
      <c r="A25" s="3"/>
      <c r="B25" s="29"/>
      <c r="C25" s="23"/>
      <c r="D25" s="23"/>
      <c r="E25" s="24"/>
      <c r="F25" s="24"/>
      <c r="G25" s="24"/>
      <c r="H25" s="24"/>
      <c r="I25" s="31" t="str">
        <f>IF(H25="","",IF(LEFT(D25)="B",H25-E25,E25-H25)*VLOOKUP(C25,$K$3:$L$38,2,0))</f>
        <v/>
      </c>
      <c r="J25" s="3"/>
      <c r="K25" s="12" t="s">
        <v>41</v>
      </c>
      <c r="L25" s="13">
        <v>100</v>
      </c>
      <c r="M25" s="11"/>
      <c r="N25" s="11"/>
      <c r="O25" s="11"/>
      <c r="P25" s="5"/>
    </row>
    <row r="26" spans="1:16" x14ac:dyDescent="0.25">
      <c r="A26" s="3"/>
      <c r="B26" s="155"/>
      <c r="C26" s="156"/>
      <c r="D26" s="156"/>
      <c r="E26" s="157"/>
      <c r="F26" s="157"/>
      <c r="G26" s="157"/>
      <c r="H26" s="157"/>
      <c r="I26" s="158" t="str">
        <f>IF(H26="","",IF(LEFT(D26)="B",H26-E26,E26-H26)*VLOOKUP(C26,$K$3:$L$38,2,0))</f>
        <v/>
      </c>
      <c r="J26" s="3"/>
      <c r="K26" s="12" t="s">
        <v>42</v>
      </c>
      <c r="L26" s="13">
        <v>10000</v>
      </c>
      <c r="M26" s="11"/>
      <c r="N26" s="11"/>
      <c r="O26" s="11"/>
      <c r="P26" s="5"/>
    </row>
    <row r="27" spans="1:16" x14ac:dyDescent="0.25">
      <c r="A27" s="3"/>
      <c r="B27" s="29"/>
      <c r="C27" s="23"/>
      <c r="D27" s="23"/>
      <c r="E27" s="24"/>
      <c r="F27" s="24"/>
      <c r="G27" s="24"/>
      <c r="H27" s="24"/>
      <c r="I27" s="31" t="str">
        <f>IF(H27="","",IF(LEFT(D27)="B",H27-E27,E27-H27)*VLOOKUP(C27,$K$3:$L$38,2,0))</f>
        <v/>
      </c>
      <c r="J27" s="3"/>
      <c r="K27" s="12" t="s">
        <v>43</v>
      </c>
      <c r="L27" s="13">
        <v>10000</v>
      </c>
      <c r="M27" s="11"/>
      <c r="N27" s="11"/>
      <c r="O27" s="11"/>
      <c r="P27" s="5"/>
    </row>
    <row r="28" spans="1:16" x14ac:dyDescent="0.25">
      <c r="A28" s="3"/>
      <c r="B28" s="155"/>
      <c r="C28" s="156"/>
      <c r="D28" s="156"/>
      <c r="E28" s="157"/>
      <c r="F28" s="157"/>
      <c r="G28" s="157"/>
      <c r="H28" s="157"/>
      <c r="I28" s="158" t="str">
        <f>IF(H28="","",IF(LEFT(D28)="B",H28-E28,E28-H28)*VLOOKUP(C28,$K$3:$L$38,2,0))</f>
        <v/>
      </c>
      <c r="J28" s="3"/>
      <c r="K28" s="12" t="s">
        <v>99</v>
      </c>
      <c r="L28" s="13">
        <v>10000</v>
      </c>
      <c r="M28" s="11"/>
      <c r="N28" s="11"/>
      <c r="O28" s="11"/>
      <c r="P28" s="5"/>
    </row>
    <row r="29" spans="1:16" x14ac:dyDescent="0.25">
      <c r="A29" s="3"/>
      <c r="B29" s="29"/>
      <c r="C29" s="23"/>
      <c r="D29" s="23"/>
      <c r="E29" s="24"/>
      <c r="F29" s="24"/>
      <c r="G29" s="24"/>
      <c r="H29" s="24"/>
      <c r="I29" s="31" t="str">
        <f>IF(H29="","",IF(LEFT(D29)="B",H29-E29,E29-H29)*VLOOKUP(C29,$K$3:$L$38,2,0))</f>
        <v/>
      </c>
      <c r="J29" s="3"/>
      <c r="K29" s="12" t="s">
        <v>44</v>
      </c>
      <c r="L29" s="13">
        <v>100</v>
      </c>
      <c r="M29" s="11"/>
      <c r="N29" s="11"/>
      <c r="O29" s="11"/>
      <c r="P29" s="5"/>
    </row>
    <row r="30" spans="1:16" x14ac:dyDescent="0.25">
      <c r="A30" s="3"/>
      <c r="B30" s="155"/>
      <c r="C30" s="156"/>
      <c r="D30" s="156"/>
      <c r="E30" s="157"/>
      <c r="F30" s="157"/>
      <c r="G30" s="157"/>
      <c r="H30" s="157"/>
      <c r="I30" s="158" t="str">
        <f>IF(H30="","",IF(LEFT(D30)="B",H30-E30,E30-H30)*VLOOKUP(C30,$K$3:$L$38,2,0))</f>
        <v/>
      </c>
      <c r="J30" s="3"/>
      <c r="K30" s="12" t="s">
        <v>45</v>
      </c>
      <c r="L30" s="13">
        <v>10000</v>
      </c>
      <c r="M30" s="11"/>
      <c r="N30" s="11"/>
      <c r="O30" s="11"/>
      <c r="P30" s="5"/>
    </row>
    <row r="31" spans="1:16" ht="15.75" thickBot="1" x14ac:dyDescent="0.3">
      <c r="A31" s="3"/>
      <c r="B31" s="32"/>
      <c r="C31" s="33"/>
      <c r="D31" s="33"/>
      <c r="E31" s="34"/>
      <c r="F31" s="34"/>
      <c r="G31" s="34"/>
      <c r="H31" s="34"/>
      <c r="I31" s="35" t="str">
        <f>IF(H31="","",IF(LEFT(D31)="B",H31-E31,E31-H31)*VLOOKUP(C31,$K$3:$L$38,2,0))</f>
        <v/>
      </c>
      <c r="J31" s="3"/>
      <c r="K31" s="12" t="s">
        <v>46</v>
      </c>
      <c r="L31" s="13">
        <v>10000</v>
      </c>
      <c r="M31" s="11"/>
      <c r="N31" s="11"/>
      <c r="O31" s="11"/>
      <c r="P31" s="5"/>
    </row>
    <row r="32" spans="1:16" ht="16.5" thickTop="1" thickBot="1" x14ac:dyDescent="0.3">
      <c r="A32" s="22"/>
      <c r="B32" s="178"/>
      <c r="C32" s="178"/>
      <c r="D32" s="178"/>
      <c r="E32" s="179"/>
      <c r="F32" s="179"/>
      <c r="G32" s="179"/>
      <c r="H32" s="88" t="s">
        <v>48</v>
      </c>
      <c r="I32" s="90">
        <f>SUM(I3:I31)</f>
        <v>0</v>
      </c>
      <c r="J32" s="3"/>
      <c r="K32" s="12" t="s">
        <v>100</v>
      </c>
      <c r="L32" s="13">
        <v>10000</v>
      </c>
      <c r="M32" s="11"/>
      <c r="N32" s="11"/>
      <c r="O32" s="11"/>
      <c r="P32" s="5"/>
    </row>
    <row r="33" spans="1:16" ht="16.5" customHeight="1" thickTop="1" thickBot="1" x14ac:dyDescent="0.3">
      <c r="A33" s="3"/>
      <c r="B33" s="175" t="s">
        <v>138</v>
      </c>
      <c r="C33" s="3"/>
      <c r="D33" s="3"/>
      <c r="E33" s="3"/>
      <c r="F33" s="3"/>
      <c r="G33" s="3"/>
      <c r="H33" s="89"/>
      <c r="I33" s="91"/>
      <c r="J33" s="3"/>
      <c r="K33" s="12" t="s">
        <v>47</v>
      </c>
      <c r="L33" s="13">
        <v>100</v>
      </c>
      <c r="M33" s="11"/>
      <c r="N33" s="11"/>
      <c r="O33" s="11"/>
      <c r="P33" s="5"/>
    </row>
    <row r="34" spans="1:16" ht="15" customHeight="1" thickTop="1" x14ac:dyDescent="0.25">
      <c r="A34" s="3"/>
      <c r="B34" s="177" t="s">
        <v>154</v>
      </c>
      <c r="C34" s="177"/>
      <c r="D34" s="177"/>
      <c r="E34" s="177"/>
      <c r="F34" s="177"/>
      <c r="G34" s="177"/>
      <c r="H34" s="3"/>
      <c r="I34" s="3"/>
      <c r="J34" s="3"/>
      <c r="K34" s="12" t="s">
        <v>101</v>
      </c>
      <c r="L34" s="13">
        <v>100</v>
      </c>
      <c r="M34" s="11"/>
      <c r="N34" s="11"/>
      <c r="O34" s="11"/>
      <c r="P34" s="5"/>
    </row>
    <row r="35" spans="1:16" x14ac:dyDescent="0.25">
      <c r="A35" s="3"/>
      <c r="B35" s="177"/>
      <c r="C35" s="177"/>
      <c r="D35" s="177"/>
      <c r="E35" s="177"/>
      <c r="F35" s="177"/>
      <c r="G35" s="177"/>
      <c r="H35" s="3"/>
      <c r="I35" s="3"/>
      <c r="J35" s="3"/>
      <c r="K35" s="146" t="s">
        <v>49</v>
      </c>
      <c r="L35" s="13">
        <v>10</v>
      </c>
      <c r="M35" s="11"/>
      <c r="N35" s="11"/>
      <c r="O35" s="11"/>
      <c r="P35" s="5"/>
    </row>
    <row r="36" spans="1:16" x14ac:dyDescent="0.25">
      <c r="A36" s="3"/>
      <c r="B36" s="174" t="s">
        <v>139</v>
      </c>
      <c r="C36" s="174"/>
      <c r="D36" s="174"/>
      <c r="E36" s="173"/>
      <c r="F36" s="171"/>
      <c r="G36" s="171"/>
      <c r="H36" s="3"/>
      <c r="I36" s="3"/>
      <c r="J36" s="3"/>
      <c r="K36" s="146" t="s">
        <v>50</v>
      </c>
      <c r="L36" s="13">
        <v>100</v>
      </c>
      <c r="M36" s="11"/>
      <c r="N36" s="11"/>
      <c r="O36" s="11"/>
      <c r="P36" s="5"/>
    </row>
    <row r="37" spans="1:16" ht="15" customHeight="1" x14ac:dyDescent="0.25">
      <c r="A37" s="3"/>
      <c r="B37" s="176" t="s">
        <v>151</v>
      </c>
      <c r="C37" s="176"/>
      <c r="D37" s="176"/>
      <c r="E37" s="176"/>
      <c r="F37" s="176"/>
      <c r="G37" s="176"/>
      <c r="H37" s="3"/>
      <c r="I37" s="3"/>
      <c r="J37" s="3"/>
      <c r="K37" s="72" t="s">
        <v>102</v>
      </c>
      <c r="L37" s="73">
        <v>0.1</v>
      </c>
      <c r="M37" s="11"/>
      <c r="N37" s="11"/>
      <c r="O37" s="11"/>
      <c r="P37" s="5"/>
    </row>
    <row r="38" spans="1:16" ht="15.75" customHeight="1" thickBot="1" x14ac:dyDescent="0.3">
      <c r="A38" s="3"/>
      <c r="B38" s="177" t="s">
        <v>155</v>
      </c>
      <c r="C38" s="177"/>
      <c r="D38" s="177"/>
      <c r="E38" s="177"/>
      <c r="F38" s="177"/>
      <c r="G38" s="177"/>
      <c r="H38" s="3"/>
      <c r="I38" s="3"/>
      <c r="J38" s="3"/>
      <c r="K38" s="147" t="s">
        <v>52</v>
      </c>
      <c r="L38" s="17">
        <v>100</v>
      </c>
      <c r="M38" s="11"/>
      <c r="N38" s="11"/>
      <c r="O38" s="11"/>
      <c r="P38" s="5"/>
    </row>
    <row r="39" spans="1:16" ht="15.75" thickTop="1" x14ac:dyDescent="0.25">
      <c r="A39" s="3"/>
      <c r="B39" s="177"/>
      <c r="C39" s="177"/>
      <c r="D39" s="177"/>
      <c r="E39" s="177"/>
      <c r="F39" s="177"/>
      <c r="G39" s="177"/>
      <c r="H39" s="3"/>
      <c r="I39" s="3"/>
      <c r="J39" s="3"/>
      <c r="K39" s="150"/>
      <c r="L39" s="151"/>
      <c r="M39" s="11"/>
      <c r="N39" s="11"/>
      <c r="O39" s="11"/>
      <c r="P39" s="5"/>
    </row>
    <row r="40" spans="1:16" ht="15" customHeight="1" x14ac:dyDescent="0.25">
      <c r="A40" s="3"/>
      <c r="B40" s="177" t="s">
        <v>152</v>
      </c>
      <c r="C40" s="177"/>
      <c r="D40" s="177"/>
      <c r="E40" s="177"/>
      <c r="F40" s="177"/>
      <c r="G40" s="177"/>
      <c r="H40" s="3"/>
      <c r="I40" s="3"/>
      <c r="J40" s="3"/>
      <c r="K40" s="150"/>
      <c r="L40" s="151"/>
      <c r="M40" s="11"/>
      <c r="N40" s="11"/>
      <c r="O40" s="11"/>
      <c r="P40" s="5"/>
    </row>
    <row r="41" spans="1:16" ht="15" customHeight="1" x14ac:dyDescent="0.25">
      <c r="A41" s="3"/>
      <c r="B41" s="177" t="s">
        <v>153</v>
      </c>
      <c r="C41" s="177"/>
      <c r="D41" s="177"/>
      <c r="E41" s="177"/>
      <c r="F41" s="177"/>
      <c r="G41" s="177"/>
      <c r="H41" s="3"/>
      <c r="I41" s="3"/>
      <c r="J41" s="3"/>
      <c r="K41" s="150"/>
      <c r="L41" s="151"/>
      <c r="M41" s="11"/>
      <c r="N41" s="11"/>
      <c r="O41" s="11"/>
      <c r="P41" s="5"/>
    </row>
    <row r="42" spans="1:16" x14ac:dyDescent="0.25">
      <c r="A42" s="3"/>
      <c r="B42" s="16"/>
      <c r="C42" s="84"/>
      <c r="D42" s="84"/>
      <c r="E42" s="84"/>
      <c r="F42" s="84"/>
      <c r="G42" s="84"/>
      <c r="H42" s="94"/>
      <c r="I42" s="94"/>
      <c r="J42" s="3"/>
      <c r="K42" s="150"/>
      <c r="L42" s="151"/>
      <c r="M42" s="3"/>
      <c r="N42" s="3"/>
      <c r="O42" s="3"/>
      <c r="P42" s="5"/>
    </row>
    <row r="43" spans="1:16" hidden="1" x14ac:dyDescent="0.25">
      <c r="B43" s="3"/>
      <c r="C43" s="3"/>
      <c r="D43" s="3"/>
      <c r="E43" s="3"/>
      <c r="F43" s="3"/>
      <c r="G43" s="3"/>
      <c r="K43" s="150"/>
      <c r="L43" s="151"/>
    </row>
    <row r="44" spans="1:16" hidden="1" x14ac:dyDescent="0.25">
      <c r="K44" s="11"/>
      <c r="L44" s="11"/>
    </row>
    <row r="45" spans="1:16" hidden="1" x14ac:dyDescent="0.25">
      <c r="K45" s="3"/>
      <c r="L45" s="3"/>
    </row>
    <row r="46" spans="1:16" hidden="1" x14ac:dyDescent="0.25"/>
  </sheetData>
  <mergeCells count="14">
    <mergeCell ref="H42:I42"/>
    <mergeCell ref="B1:C1"/>
    <mergeCell ref="D1:I1"/>
    <mergeCell ref="K1:L1"/>
    <mergeCell ref="B34:G35"/>
    <mergeCell ref="B37:G37"/>
    <mergeCell ref="B38:G39"/>
    <mergeCell ref="B40:G40"/>
    <mergeCell ref="B41:G41"/>
    <mergeCell ref="N3:O6"/>
    <mergeCell ref="N7:N8"/>
    <mergeCell ref="O7:O8"/>
    <mergeCell ref="H32:H33"/>
    <mergeCell ref="I32:I33"/>
  </mergeCells>
  <conditionalFormatting sqref="I32">
    <cfRule type="cellIs" dxfId="64" priority="5" operator="lessThan">
      <formula>0</formula>
    </cfRule>
    <cfRule type="cellIs" dxfId="63" priority="6" operator="greaterThan">
      <formula>0</formula>
    </cfRule>
  </conditionalFormatting>
  <conditionalFormatting sqref="I3:I31">
    <cfRule type="cellIs" dxfId="62" priority="3" operator="lessThan">
      <formula>0</formula>
    </cfRule>
    <cfRule type="cellIs" dxfId="61" priority="4" operator="greaterThan">
      <formula>0</formula>
    </cfRule>
  </conditionalFormatting>
  <conditionalFormatting sqref="N7:N8">
    <cfRule type="cellIs" dxfId="60" priority="1" operator="lessThan">
      <formula>0</formula>
    </cfRule>
    <cfRule type="cellIs" dxfId="59" priority="2" operator="greaterThan">
      <formula>0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74816-1F79-43AE-8101-D5C2D67E5992}">
  <dimension ref="A1:P45"/>
  <sheetViews>
    <sheetView zoomScaleNormal="100" workbookViewId="0">
      <selection activeCell="B3" sqref="B3"/>
    </sheetView>
  </sheetViews>
  <sheetFormatPr defaultColWidth="0" defaultRowHeight="15" zeroHeight="1" x14ac:dyDescent="0.25"/>
  <cols>
    <col min="1" max="1" width="9.140625" style="2" customWidth="1"/>
    <col min="2" max="2" width="8.5703125" style="2" customWidth="1"/>
    <col min="3" max="9" width="13.5703125" style="2" customWidth="1"/>
    <col min="10" max="10" width="2.5703125" style="2" customWidth="1"/>
    <col min="11" max="11" width="20" style="2" customWidth="1"/>
    <col min="12" max="12" width="10.7109375" style="2" customWidth="1"/>
    <col min="13" max="13" width="8.140625" style="2" customWidth="1"/>
    <col min="14" max="14" width="14.5703125" style="2" customWidth="1"/>
    <col min="15" max="15" width="10.5703125" style="2" customWidth="1"/>
    <col min="16" max="16" width="8.5703125" customWidth="1"/>
    <col min="17" max="16384" width="9.140625" hidden="1"/>
  </cols>
  <sheetData>
    <row r="1" spans="1:16" ht="45" customHeight="1" thickTop="1" thickBot="1" x14ac:dyDescent="0.3">
      <c r="A1" s="145" t="s">
        <v>0</v>
      </c>
      <c r="B1" s="85">
        <v>43308</v>
      </c>
      <c r="C1" s="86"/>
      <c r="D1" s="95" t="s">
        <v>147</v>
      </c>
      <c r="E1" s="96"/>
      <c r="F1" s="96"/>
      <c r="G1" s="96"/>
      <c r="H1" s="96"/>
      <c r="I1" s="97"/>
      <c r="J1" s="3"/>
      <c r="K1" s="154" t="s">
        <v>1</v>
      </c>
      <c r="L1" s="154"/>
      <c r="M1" s="4"/>
      <c r="N1" s="4"/>
      <c r="O1" s="4"/>
      <c r="P1" s="5"/>
    </row>
    <row r="2" spans="1:16" ht="37.5" customHeight="1" thickTop="1" thickBot="1" x14ac:dyDescent="0.3">
      <c r="A2" s="3"/>
      <c r="B2" s="160" t="s">
        <v>2</v>
      </c>
      <c r="C2" s="161" t="s">
        <v>3</v>
      </c>
      <c r="D2" s="160" t="s">
        <v>4</v>
      </c>
      <c r="E2" s="162" t="s">
        <v>5</v>
      </c>
      <c r="F2" s="160" t="s">
        <v>6</v>
      </c>
      <c r="G2" s="160" t="s">
        <v>7</v>
      </c>
      <c r="H2" s="162" t="s">
        <v>8</v>
      </c>
      <c r="I2" s="180" t="s">
        <v>9</v>
      </c>
      <c r="J2" s="3"/>
      <c r="K2" s="163" t="s">
        <v>10</v>
      </c>
      <c r="L2" s="163" t="s">
        <v>11</v>
      </c>
      <c r="M2" s="6"/>
      <c r="N2" s="6"/>
      <c r="O2" s="6"/>
      <c r="P2" s="6"/>
    </row>
    <row r="3" spans="1:16" ht="16.5" customHeight="1" thickTop="1" x14ac:dyDescent="0.25">
      <c r="A3" s="7"/>
      <c r="B3" s="25"/>
      <c r="C3" s="26"/>
      <c r="D3" s="26"/>
      <c r="E3" s="27"/>
      <c r="F3" s="27"/>
      <c r="G3" s="27"/>
      <c r="H3" s="27"/>
      <c r="I3" s="153" t="str">
        <f>IF(H3="","",IF(LEFT(D3)="B",H3-E3,E3-H3)*VLOOKUP(C3,$K$3:$L$38,2,0))</f>
        <v/>
      </c>
      <c r="J3" s="8"/>
      <c r="K3" s="9" t="s">
        <v>95</v>
      </c>
      <c r="L3" s="10">
        <v>10000</v>
      </c>
      <c r="M3" s="11"/>
      <c r="N3" s="92" t="s">
        <v>13</v>
      </c>
      <c r="O3" s="92"/>
      <c r="P3" s="5"/>
    </row>
    <row r="4" spans="1:16" ht="16.5" customHeight="1" x14ac:dyDescent="0.25">
      <c r="A4" s="182" t="s">
        <v>14</v>
      </c>
      <c r="B4" s="155"/>
      <c r="C4" s="156"/>
      <c r="D4" s="156"/>
      <c r="E4" s="157"/>
      <c r="F4" s="157"/>
      <c r="G4" s="157"/>
      <c r="H4" s="157"/>
      <c r="I4" s="158" t="str">
        <f>IF(H4="","",IF(LEFT(D4)="B",H4-E4,E4-H4)*VLOOKUP(C4,$K$3:$L$38,2,0))</f>
        <v/>
      </c>
      <c r="J4" s="8"/>
      <c r="K4" s="12" t="s">
        <v>15</v>
      </c>
      <c r="L4" s="13">
        <v>10000</v>
      </c>
      <c r="M4" s="11"/>
      <c r="N4" s="92"/>
      <c r="O4" s="92"/>
      <c r="P4" s="5"/>
    </row>
    <row r="5" spans="1:16" ht="16.5" customHeight="1" x14ac:dyDescent="0.25">
      <c r="A5" s="181" t="s">
        <v>16</v>
      </c>
      <c r="B5" s="29"/>
      <c r="C5" s="23"/>
      <c r="D5" s="23"/>
      <c r="E5" s="24"/>
      <c r="F5" s="24"/>
      <c r="G5" s="24"/>
      <c r="H5" s="24"/>
      <c r="I5" s="31" t="str">
        <f>IF(H5="","",IF(LEFT(D5)="B",H5-E5,E5-H5)*VLOOKUP(C5,$K$3:$L$38,2,0))</f>
        <v/>
      </c>
      <c r="J5" s="14"/>
      <c r="K5" s="12" t="s">
        <v>17</v>
      </c>
      <c r="L5" s="13">
        <v>10000</v>
      </c>
      <c r="M5" s="15"/>
      <c r="N5" s="92"/>
      <c r="O5" s="92"/>
      <c r="P5" s="5"/>
    </row>
    <row r="6" spans="1:16" ht="16.5" customHeight="1" thickBot="1" x14ac:dyDescent="0.3">
      <c r="A6" s="181" t="s">
        <v>18</v>
      </c>
      <c r="B6" s="155"/>
      <c r="C6" s="156"/>
      <c r="D6" s="156"/>
      <c r="E6" s="157"/>
      <c r="F6" s="157"/>
      <c r="G6" s="157"/>
      <c r="H6" s="157"/>
      <c r="I6" s="158" t="str">
        <f>IF(H6="","",IF(LEFT(D6)="B",H6-E6,E6-H6)*VLOOKUP(C6,$K$3:$L$38,2,0))</f>
        <v/>
      </c>
      <c r="J6" s="14"/>
      <c r="K6" s="12" t="s">
        <v>19</v>
      </c>
      <c r="L6" s="13">
        <v>10000</v>
      </c>
      <c r="M6" s="15"/>
      <c r="N6" s="93"/>
      <c r="O6" s="93"/>
      <c r="P6" s="5"/>
    </row>
    <row r="7" spans="1:16" ht="16.5" customHeight="1" thickTop="1" x14ac:dyDescent="0.25">
      <c r="A7" s="181" t="s">
        <v>20</v>
      </c>
      <c r="B7" s="29"/>
      <c r="C7" s="23"/>
      <c r="D7" s="23"/>
      <c r="E7" s="24"/>
      <c r="F7" s="24"/>
      <c r="G7" s="24"/>
      <c r="H7" s="24"/>
      <c r="I7" s="31" t="str">
        <f>IF(H7="","",IF(LEFT(D7)="B",H7-E7,E7-H7)*VLOOKUP(C7,$K$3:$L$38,2,0))</f>
        <v/>
      </c>
      <c r="J7" s="14"/>
      <c r="K7" s="12" t="s">
        <v>21</v>
      </c>
      <c r="L7" s="13">
        <v>10000</v>
      </c>
      <c r="M7" s="11"/>
      <c r="N7" s="167">
        <f>I32</f>
        <v>0</v>
      </c>
      <c r="O7" s="168" t="s">
        <v>22</v>
      </c>
      <c r="P7" s="5"/>
    </row>
    <row r="8" spans="1:16" ht="15.75" customHeight="1" thickBot="1" x14ac:dyDescent="0.3">
      <c r="A8" s="181" t="s">
        <v>23</v>
      </c>
      <c r="B8" s="155"/>
      <c r="C8" s="156"/>
      <c r="D8" s="156"/>
      <c r="E8" s="157"/>
      <c r="F8" s="157"/>
      <c r="G8" s="157"/>
      <c r="H8" s="157"/>
      <c r="I8" s="158" t="str">
        <f>IF(H8="","",IF(LEFT(D8)="B",H8-E8,E8-H8)*VLOOKUP(C8,$K$3:$L$38,2,0))</f>
        <v/>
      </c>
      <c r="J8" s="3"/>
      <c r="K8" s="12" t="s">
        <v>24</v>
      </c>
      <c r="L8" s="13">
        <v>10000</v>
      </c>
      <c r="M8" s="11"/>
      <c r="N8" s="169"/>
      <c r="O8" s="166"/>
      <c r="P8" s="5"/>
    </row>
    <row r="9" spans="1:16" ht="15.75" thickTop="1" x14ac:dyDescent="0.25">
      <c r="A9" s="181" t="s">
        <v>23</v>
      </c>
      <c r="B9" s="29"/>
      <c r="C9" s="23"/>
      <c r="D9" s="23"/>
      <c r="E9" s="24"/>
      <c r="F9" s="24"/>
      <c r="G9" s="24"/>
      <c r="H9" s="24"/>
      <c r="I9" s="31" t="str">
        <f>IF(H9="","",IF(LEFT(D9)="B",H9-E9,E9-H9)*VLOOKUP(C9,$K$3:$L$38,2,0))</f>
        <v/>
      </c>
      <c r="J9" s="3"/>
      <c r="K9" s="12" t="s">
        <v>25</v>
      </c>
      <c r="L9" s="13">
        <v>10000</v>
      </c>
      <c r="M9" s="11"/>
      <c r="N9" s="11"/>
      <c r="O9" s="11"/>
      <c r="P9" s="5"/>
    </row>
    <row r="10" spans="1:16" x14ac:dyDescent="0.25">
      <c r="A10" s="181"/>
      <c r="B10" s="155"/>
      <c r="C10" s="156"/>
      <c r="D10" s="156"/>
      <c r="E10" s="157"/>
      <c r="F10" s="157"/>
      <c r="G10" s="157"/>
      <c r="H10" s="157"/>
      <c r="I10" s="158" t="str">
        <f>IF(H10="","",IF(LEFT(D10)="B",H10-E10,E10-H10)*VLOOKUP(C10,$K$3:$L$38,2,0))</f>
        <v/>
      </c>
      <c r="J10" s="3"/>
      <c r="K10" s="12" t="s">
        <v>122</v>
      </c>
      <c r="L10" s="13">
        <v>10000</v>
      </c>
      <c r="M10" s="11"/>
      <c r="N10" s="11"/>
      <c r="O10" s="11"/>
      <c r="P10" s="5"/>
    </row>
    <row r="11" spans="1:16" x14ac:dyDescent="0.25">
      <c r="A11" s="182" t="s">
        <v>27</v>
      </c>
      <c r="B11" s="29"/>
      <c r="C11" s="23"/>
      <c r="D11" s="23"/>
      <c r="E11" s="24"/>
      <c r="F11" s="24"/>
      <c r="G11" s="24"/>
      <c r="H11" s="24"/>
      <c r="I11" s="31" t="str">
        <f>IF(H11="","",IF(LEFT(D11)="B",H11-E11,E11-H11)*VLOOKUP(C11,$K$3:$L$38,2,0))</f>
        <v/>
      </c>
      <c r="J11" s="3"/>
      <c r="K11" s="12" t="s">
        <v>26</v>
      </c>
      <c r="L11" s="13">
        <v>100</v>
      </c>
      <c r="M11" s="11"/>
      <c r="N11" s="11"/>
      <c r="O11" s="11"/>
      <c r="P11" s="5"/>
    </row>
    <row r="12" spans="1:16" x14ac:dyDescent="0.25">
      <c r="A12" s="181" t="s">
        <v>20</v>
      </c>
      <c r="B12" s="155"/>
      <c r="C12" s="156"/>
      <c r="D12" s="156"/>
      <c r="E12" s="157"/>
      <c r="F12" s="157"/>
      <c r="G12" s="157"/>
      <c r="H12" s="157"/>
      <c r="I12" s="158" t="str">
        <f>IF(H12="","",IF(LEFT(D12)="B",H12-E12,E12-H12)*VLOOKUP(C12,$K$3:$L$38,2,0))</f>
        <v/>
      </c>
      <c r="J12" s="3"/>
      <c r="K12" s="12" t="s">
        <v>96</v>
      </c>
      <c r="L12" s="13">
        <v>10000</v>
      </c>
      <c r="M12" s="11"/>
      <c r="N12" s="11"/>
      <c r="O12" s="11"/>
      <c r="P12" s="5"/>
    </row>
    <row r="13" spans="1:16" x14ac:dyDescent="0.25">
      <c r="A13" s="181" t="s">
        <v>30</v>
      </c>
      <c r="B13" s="29"/>
      <c r="C13" s="23"/>
      <c r="D13" s="23"/>
      <c r="E13" s="24"/>
      <c r="F13" s="24"/>
      <c r="G13" s="24"/>
      <c r="H13" s="24"/>
      <c r="I13" s="31" t="str">
        <f>IF(H13="","",IF(LEFT(D13)="B",H13-E13,E13-H13)*VLOOKUP(C13,$K$3:$L$38,2,0))</f>
        <v/>
      </c>
      <c r="J13" s="3"/>
      <c r="K13" s="12" t="s">
        <v>29</v>
      </c>
      <c r="L13" s="13">
        <v>100</v>
      </c>
      <c r="M13" s="11"/>
      <c r="N13" s="11"/>
      <c r="O13" s="11"/>
      <c r="P13" s="5"/>
    </row>
    <row r="14" spans="1:16" x14ac:dyDescent="0.25">
      <c r="A14" s="181" t="s">
        <v>32</v>
      </c>
      <c r="B14" s="155"/>
      <c r="C14" s="156"/>
      <c r="D14" s="156"/>
      <c r="E14" s="157"/>
      <c r="F14" s="157"/>
      <c r="G14" s="157"/>
      <c r="H14" s="157"/>
      <c r="I14" s="158" t="str">
        <f>IF(H14="","",IF(LEFT(D14)="B",H14-E14,E14-H14)*VLOOKUP(C14,$K$3:$L$38,2,0))</f>
        <v/>
      </c>
      <c r="J14" s="3"/>
      <c r="K14" s="12" t="s">
        <v>31</v>
      </c>
      <c r="L14" s="13">
        <v>10000</v>
      </c>
      <c r="M14" s="11"/>
      <c r="N14" s="11"/>
      <c r="O14" s="11"/>
      <c r="P14" s="5"/>
    </row>
    <row r="15" spans="1:16" x14ac:dyDescent="0.25">
      <c r="A15" s="3"/>
      <c r="B15" s="29"/>
      <c r="C15" s="23"/>
      <c r="D15" s="23"/>
      <c r="E15" s="24"/>
      <c r="F15" s="24"/>
      <c r="G15" s="24"/>
      <c r="H15" s="24"/>
      <c r="I15" s="31" t="str">
        <f>IF(H15="","",IF(LEFT(D15)="B",H15-E15,E15-H15)*VLOOKUP(C15,$K$3:$L$38,2,0))</f>
        <v/>
      </c>
      <c r="J15" s="3"/>
      <c r="K15" s="12" t="s">
        <v>33</v>
      </c>
      <c r="L15" s="13">
        <v>10000</v>
      </c>
      <c r="M15" s="11"/>
      <c r="N15" s="11"/>
      <c r="O15" s="11"/>
      <c r="P15" s="5"/>
    </row>
    <row r="16" spans="1:16" x14ac:dyDescent="0.25">
      <c r="A16" s="3"/>
      <c r="B16" s="155"/>
      <c r="C16" s="156"/>
      <c r="D16" s="156"/>
      <c r="E16" s="157"/>
      <c r="F16" s="157"/>
      <c r="G16" s="157"/>
      <c r="H16" s="157"/>
      <c r="I16" s="158" t="str">
        <f>IF(H16="","",IF(LEFT(D16)="B",H16-E16,E16-H16)*VLOOKUP(C16,$K$3:$L$38,2,0))</f>
        <v/>
      </c>
      <c r="J16" s="3"/>
      <c r="K16" s="12" t="s">
        <v>34</v>
      </c>
      <c r="L16" s="13">
        <v>10000</v>
      </c>
      <c r="M16" s="11"/>
      <c r="N16" s="11"/>
      <c r="O16" s="11"/>
      <c r="P16" s="5"/>
    </row>
    <row r="17" spans="1:16" x14ac:dyDescent="0.25">
      <c r="A17" s="3"/>
      <c r="B17" s="29"/>
      <c r="C17" s="23"/>
      <c r="D17" s="23"/>
      <c r="E17" s="24"/>
      <c r="F17" s="24"/>
      <c r="G17" s="24"/>
      <c r="H17" s="24"/>
      <c r="I17" s="31" t="str">
        <f>IF(H17="","",IF(LEFT(D17)="B",H17-E17,E17-H17)*VLOOKUP(C17,$K$3:$L$38,2,0))</f>
        <v/>
      </c>
      <c r="J17" s="3"/>
      <c r="K17" s="12" t="s">
        <v>35</v>
      </c>
      <c r="L17" s="13">
        <v>10000</v>
      </c>
      <c r="M17" s="11"/>
      <c r="N17" s="11"/>
      <c r="O17" s="11"/>
      <c r="P17" s="5"/>
    </row>
    <row r="18" spans="1:16" x14ac:dyDescent="0.25">
      <c r="A18" s="3"/>
      <c r="B18" s="155"/>
      <c r="C18" s="156"/>
      <c r="D18" s="156"/>
      <c r="E18" s="157"/>
      <c r="F18" s="157"/>
      <c r="G18" s="157"/>
      <c r="H18" s="157"/>
      <c r="I18" s="158" t="str">
        <f>IF(H18="","",IF(LEFT(D18)="B",H18-E18,E18-H18)*VLOOKUP(C18,$K$3:$L$38,2,0))</f>
        <v/>
      </c>
      <c r="J18" s="3"/>
      <c r="K18" s="12" t="s">
        <v>97</v>
      </c>
      <c r="L18" s="13">
        <v>100</v>
      </c>
      <c r="M18" s="11"/>
      <c r="N18" s="11"/>
      <c r="O18" s="11"/>
      <c r="P18" s="5"/>
    </row>
    <row r="19" spans="1:16" x14ac:dyDescent="0.25">
      <c r="A19" s="3"/>
      <c r="B19" s="29"/>
      <c r="C19" s="23"/>
      <c r="D19" s="23"/>
      <c r="E19" s="24"/>
      <c r="F19" s="24"/>
      <c r="G19" s="24"/>
      <c r="H19" s="24"/>
      <c r="I19" s="31" t="str">
        <f>IF(H19="","",IF(LEFT(D19)="B",H19-E19,E19-H19)*VLOOKUP(C19,$K$3:$L$38,2,0))</f>
        <v/>
      </c>
      <c r="J19" s="3"/>
      <c r="K19" s="12" t="s">
        <v>37</v>
      </c>
      <c r="L19" s="13">
        <v>10000</v>
      </c>
      <c r="M19" s="11"/>
      <c r="N19" s="11"/>
      <c r="O19" s="11"/>
      <c r="P19" s="5"/>
    </row>
    <row r="20" spans="1:16" x14ac:dyDescent="0.25">
      <c r="A20" s="3"/>
      <c r="B20" s="155"/>
      <c r="C20" s="156"/>
      <c r="D20" s="156"/>
      <c r="E20" s="157"/>
      <c r="F20" s="157"/>
      <c r="G20" s="157"/>
      <c r="H20" s="157"/>
      <c r="I20" s="158" t="str">
        <f>IF(H20="","",IF(LEFT(D20)="B",H20-E20,E20-H20)*VLOOKUP(C20,$K$3:$L$38,2,0))</f>
        <v/>
      </c>
      <c r="J20" s="3"/>
      <c r="K20" s="12" t="s">
        <v>38</v>
      </c>
      <c r="L20" s="13">
        <v>10000</v>
      </c>
      <c r="M20" s="11"/>
      <c r="N20" s="11"/>
      <c r="O20" s="11"/>
      <c r="P20" s="5"/>
    </row>
    <row r="21" spans="1:16" x14ac:dyDescent="0.25">
      <c r="A21" s="3"/>
      <c r="B21" s="29"/>
      <c r="C21" s="23"/>
      <c r="D21" s="23"/>
      <c r="E21" s="24"/>
      <c r="F21" s="24"/>
      <c r="G21" s="24"/>
      <c r="H21" s="24"/>
      <c r="I21" s="31" t="str">
        <f>IF(H21="","",IF(LEFT(D21)="B",H21-E21,E21-H21)*VLOOKUP(C21,$K$3:$L$38,2,0))</f>
        <v/>
      </c>
      <c r="J21" s="3"/>
      <c r="K21" s="12" t="s">
        <v>39</v>
      </c>
      <c r="L21" s="13">
        <v>10000</v>
      </c>
      <c r="M21" s="11"/>
      <c r="N21" s="11"/>
      <c r="O21" s="11"/>
      <c r="P21" s="5"/>
    </row>
    <row r="22" spans="1:16" x14ac:dyDescent="0.25">
      <c r="A22" s="3"/>
      <c r="B22" s="155"/>
      <c r="C22" s="156"/>
      <c r="D22" s="156"/>
      <c r="E22" s="157"/>
      <c r="F22" s="157"/>
      <c r="G22" s="157"/>
      <c r="H22" s="157"/>
      <c r="I22" s="158" t="str">
        <f>IF(H22="","",IF(LEFT(D22)="B",H22-E22,E22-H22)*VLOOKUP(C22,$K$3:$L$38,2,0))</f>
        <v/>
      </c>
      <c r="J22" s="3"/>
      <c r="K22" s="12" t="s">
        <v>137</v>
      </c>
      <c r="L22" s="13">
        <v>10000</v>
      </c>
      <c r="M22" s="11"/>
      <c r="N22" s="11"/>
      <c r="O22" s="11"/>
      <c r="P22" s="5"/>
    </row>
    <row r="23" spans="1:16" x14ac:dyDescent="0.25">
      <c r="A23" s="3"/>
      <c r="B23" s="29"/>
      <c r="C23" s="23"/>
      <c r="D23" s="23"/>
      <c r="E23" s="24"/>
      <c r="F23" s="24"/>
      <c r="G23" s="24"/>
      <c r="H23" s="24"/>
      <c r="I23" s="31" t="str">
        <f>IF(H23="","",IF(LEFT(D23)="B",H23-E23,E23-H23)*VLOOKUP(C23,$K$3:$L$38,2,0))</f>
        <v/>
      </c>
      <c r="J23" s="3"/>
      <c r="K23" s="12" t="s">
        <v>98</v>
      </c>
      <c r="L23" s="13">
        <v>10000</v>
      </c>
      <c r="M23" s="11"/>
      <c r="N23" s="11"/>
      <c r="O23" s="11"/>
      <c r="P23" s="5"/>
    </row>
    <row r="24" spans="1:16" x14ac:dyDescent="0.25">
      <c r="A24" s="3"/>
      <c r="B24" s="155"/>
      <c r="C24" s="156"/>
      <c r="D24" s="156"/>
      <c r="E24" s="157"/>
      <c r="F24" s="157"/>
      <c r="G24" s="157"/>
      <c r="H24" s="157"/>
      <c r="I24" s="158" t="str">
        <f>IF(H24="","",IF(LEFT(D24)="B",H24-E24,E24-H24)*VLOOKUP(C24,$K$3:$L$38,2,0))</f>
        <v/>
      </c>
      <c r="J24" s="3"/>
      <c r="K24" s="12" t="s">
        <v>40</v>
      </c>
      <c r="L24" s="13">
        <v>10000</v>
      </c>
      <c r="M24" s="11"/>
      <c r="N24" s="11"/>
      <c r="O24" s="11"/>
      <c r="P24" s="5"/>
    </row>
    <row r="25" spans="1:16" x14ac:dyDescent="0.25">
      <c r="A25" s="3"/>
      <c r="B25" s="29"/>
      <c r="C25" s="23"/>
      <c r="D25" s="23"/>
      <c r="E25" s="24"/>
      <c r="F25" s="24"/>
      <c r="G25" s="24"/>
      <c r="H25" s="24"/>
      <c r="I25" s="31" t="str">
        <f>IF(H25="","",IF(LEFT(D25)="B",H25-E25,E25-H25)*VLOOKUP(C25,$K$3:$L$38,2,0))</f>
        <v/>
      </c>
      <c r="J25" s="3"/>
      <c r="K25" s="12" t="s">
        <v>41</v>
      </c>
      <c r="L25" s="13">
        <v>100</v>
      </c>
      <c r="M25" s="11"/>
      <c r="N25" s="11"/>
      <c r="O25" s="11"/>
      <c r="P25" s="5"/>
    </row>
    <row r="26" spans="1:16" x14ac:dyDescent="0.25">
      <c r="A26" s="3"/>
      <c r="B26" s="155"/>
      <c r="C26" s="156"/>
      <c r="D26" s="156"/>
      <c r="E26" s="157"/>
      <c r="F26" s="157"/>
      <c r="G26" s="157"/>
      <c r="H26" s="157"/>
      <c r="I26" s="158" t="str">
        <f>IF(H26="","",IF(LEFT(D26)="B",H26-E26,E26-H26)*VLOOKUP(C26,$K$3:$L$38,2,0))</f>
        <v/>
      </c>
      <c r="J26" s="3"/>
      <c r="K26" s="12" t="s">
        <v>42</v>
      </c>
      <c r="L26" s="13">
        <v>10000</v>
      </c>
      <c r="M26" s="11"/>
      <c r="N26" s="11"/>
      <c r="O26" s="11"/>
      <c r="P26" s="5"/>
    </row>
    <row r="27" spans="1:16" x14ac:dyDescent="0.25">
      <c r="A27" s="3"/>
      <c r="B27" s="29"/>
      <c r="C27" s="23"/>
      <c r="D27" s="23"/>
      <c r="E27" s="24"/>
      <c r="F27" s="24"/>
      <c r="G27" s="24"/>
      <c r="H27" s="24"/>
      <c r="I27" s="31" t="str">
        <f>IF(H27="","",IF(LEFT(D27)="B",H27-E27,E27-H27)*VLOOKUP(C27,$K$3:$L$38,2,0))</f>
        <v/>
      </c>
      <c r="J27" s="3"/>
      <c r="K27" s="12" t="s">
        <v>43</v>
      </c>
      <c r="L27" s="13">
        <v>10000</v>
      </c>
      <c r="M27" s="11"/>
      <c r="N27" s="11"/>
      <c r="O27" s="11"/>
      <c r="P27" s="5"/>
    </row>
    <row r="28" spans="1:16" x14ac:dyDescent="0.25">
      <c r="A28" s="3"/>
      <c r="B28" s="155"/>
      <c r="C28" s="156"/>
      <c r="D28" s="156"/>
      <c r="E28" s="157"/>
      <c r="F28" s="157"/>
      <c r="G28" s="157"/>
      <c r="H28" s="157"/>
      <c r="I28" s="158" t="str">
        <f>IF(H28="","",IF(LEFT(D28)="B",H28-E28,E28-H28)*VLOOKUP(C28,$K$3:$L$38,2,0))</f>
        <v/>
      </c>
      <c r="J28" s="3"/>
      <c r="K28" s="12" t="s">
        <v>99</v>
      </c>
      <c r="L28" s="13">
        <v>10000</v>
      </c>
      <c r="M28" s="11"/>
      <c r="N28" s="11"/>
      <c r="O28" s="11"/>
      <c r="P28" s="5"/>
    </row>
    <row r="29" spans="1:16" x14ac:dyDescent="0.25">
      <c r="A29" s="3"/>
      <c r="B29" s="29"/>
      <c r="C29" s="23"/>
      <c r="D29" s="23"/>
      <c r="E29" s="24"/>
      <c r="F29" s="24"/>
      <c r="G29" s="24"/>
      <c r="H29" s="24"/>
      <c r="I29" s="31" t="str">
        <f>IF(H29="","",IF(LEFT(D29)="B",H29-E29,E29-H29)*VLOOKUP(C29,$K$3:$L$38,2,0))</f>
        <v/>
      </c>
      <c r="J29" s="3"/>
      <c r="K29" s="12" t="s">
        <v>44</v>
      </c>
      <c r="L29" s="13">
        <v>100</v>
      </c>
      <c r="M29" s="11"/>
      <c r="N29" s="11"/>
      <c r="O29" s="11"/>
      <c r="P29" s="5"/>
    </row>
    <row r="30" spans="1:16" x14ac:dyDescent="0.25">
      <c r="A30" s="3"/>
      <c r="B30" s="155"/>
      <c r="C30" s="156"/>
      <c r="D30" s="156"/>
      <c r="E30" s="157"/>
      <c r="F30" s="157"/>
      <c r="G30" s="157"/>
      <c r="H30" s="157"/>
      <c r="I30" s="158" t="str">
        <f>IF(H30="","",IF(LEFT(D30)="B",H30-E30,E30-H30)*VLOOKUP(C30,$K$3:$L$38,2,0))</f>
        <v/>
      </c>
      <c r="J30" s="3"/>
      <c r="K30" s="12" t="s">
        <v>45</v>
      </c>
      <c r="L30" s="13">
        <v>10000</v>
      </c>
      <c r="M30" s="11"/>
      <c r="N30" s="11"/>
      <c r="O30" s="11"/>
      <c r="P30" s="5"/>
    </row>
    <row r="31" spans="1:16" ht="15.75" thickBot="1" x14ac:dyDescent="0.3">
      <c r="A31" s="3"/>
      <c r="B31" s="32"/>
      <c r="C31" s="33"/>
      <c r="D31" s="33"/>
      <c r="E31" s="34"/>
      <c r="F31" s="34"/>
      <c r="G31" s="34"/>
      <c r="H31" s="34"/>
      <c r="I31" s="35" t="str">
        <f>IF(H31="","",IF(LEFT(D31)="B",H31-E31,E31-H31)*VLOOKUP(C31,$K$3:$L$38,2,0))</f>
        <v/>
      </c>
      <c r="J31" s="3"/>
      <c r="K31" s="12" t="s">
        <v>46</v>
      </c>
      <c r="L31" s="13">
        <v>10000</v>
      </c>
      <c r="M31" s="11"/>
      <c r="N31" s="11"/>
      <c r="O31" s="11"/>
      <c r="P31" s="5"/>
    </row>
    <row r="32" spans="1:16" ht="16.5" thickTop="1" thickBot="1" x14ac:dyDescent="0.3">
      <c r="A32" s="22"/>
      <c r="B32" s="3"/>
      <c r="C32" s="3"/>
      <c r="D32" s="3"/>
      <c r="E32" s="3"/>
      <c r="F32" s="3"/>
      <c r="G32" s="3"/>
      <c r="H32" s="88" t="s">
        <v>48</v>
      </c>
      <c r="I32" s="90">
        <f>SUM(I3:I31)</f>
        <v>0</v>
      </c>
      <c r="J32" s="3"/>
      <c r="K32" s="12" t="s">
        <v>100</v>
      </c>
      <c r="L32" s="13">
        <v>10000</v>
      </c>
      <c r="M32" s="11"/>
      <c r="N32" s="11"/>
      <c r="O32" s="11"/>
      <c r="P32" s="5"/>
    </row>
    <row r="33" spans="1:16" ht="16.5" thickTop="1" thickBot="1" x14ac:dyDescent="0.3">
      <c r="A33" s="3"/>
      <c r="B33" s="175" t="s">
        <v>138</v>
      </c>
      <c r="C33" s="3"/>
      <c r="D33" s="3"/>
      <c r="E33" s="3"/>
      <c r="F33" s="3"/>
      <c r="G33" s="3"/>
      <c r="H33" s="89"/>
      <c r="I33" s="91"/>
      <c r="J33" s="3"/>
      <c r="K33" s="12" t="s">
        <v>47</v>
      </c>
      <c r="L33" s="13">
        <v>100</v>
      </c>
      <c r="M33" s="11"/>
      <c r="N33" s="11"/>
      <c r="O33" s="11"/>
      <c r="P33" s="5"/>
    </row>
    <row r="34" spans="1:16" ht="15" customHeight="1" thickTop="1" x14ac:dyDescent="0.25">
      <c r="A34" s="3"/>
      <c r="B34" s="177" t="s">
        <v>154</v>
      </c>
      <c r="C34" s="177"/>
      <c r="D34" s="177"/>
      <c r="E34" s="177"/>
      <c r="F34" s="177"/>
      <c r="G34" s="177"/>
      <c r="H34" s="3"/>
      <c r="I34" s="3"/>
      <c r="J34" s="3"/>
      <c r="K34" s="12" t="s">
        <v>101</v>
      </c>
      <c r="L34" s="13">
        <v>100</v>
      </c>
      <c r="M34" s="11"/>
      <c r="N34" s="11"/>
      <c r="O34" s="11"/>
      <c r="P34" s="5"/>
    </row>
    <row r="35" spans="1:16" ht="15" customHeight="1" x14ac:dyDescent="0.25">
      <c r="A35" s="3"/>
      <c r="B35" s="177"/>
      <c r="C35" s="177"/>
      <c r="D35" s="177"/>
      <c r="E35" s="177"/>
      <c r="F35" s="177"/>
      <c r="G35" s="177"/>
      <c r="H35" s="3"/>
      <c r="I35" s="3"/>
      <c r="J35" s="3"/>
      <c r="K35" s="146" t="s">
        <v>49</v>
      </c>
      <c r="L35" s="13">
        <v>10</v>
      </c>
      <c r="M35" s="11"/>
      <c r="N35" s="11"/>
      <c r="O35" s="11"/>
      <c r="P35" s="5"/>
    </row>
    <row r="36" spans="1:16" x14ac:dyDescent="0.25">
      <c r="A36" s="3"/>
      <c r="B36" s="174" t="s">
        <v>139</v>
      </c>
      <c r="C36" s="174"/>
      <c r="D36" s="174"/>
      <c r="E36" s="173"/>
      <c r="F36" s="171"/>
      <c r="G36" s="171"/>
      <c r="H36" s="3"/>
      <c r="I36" s="3"/>
      <c r="J36" s="3"/>
      <c r="K36" s="146" t="s">
        <v>50</v>
      </c>
      <c r="L36" s="13">
        <v>100</v>
      </c>
      <c r="M36" s="11"/>
      <c r="N36" s="11"/>
      <c r="O36" s="11"/>
      <c r="P36" s="5"/>
    </row>
    <row r="37" spans="1:16" x14ac:dyDescent="0.25">
      <c r="A37" s="3"/>
      <c r="B37" s="176" t="s">
        <v>151</v>
      </c>
      <c r="C37" s="176"/>
      <c r="D37" s="176"/>
      <c r="E37" s="176"/>
      <c r="F37" s="176"/>
      <c r="G37" s="176"/>
      <c r="H37" s="3"/>
      <c r="I37" s="3"/>
      <c r="J37" s="3"/>
      <c r="K37" s="72" t="s">
        <v>102</v>
      </c>
      <c r="L37" s="73">
        <v>0.1</v>
      </c>
      <c r="M37" s="11"/>
      <c r="N37" s="11"/>
      <c r="O37" s="11"/>
      <c r="P37" s="5"/>
    </row>
    <row r="38" spans="1:16" ht="15.75" customHeight="1" thickBot="1" x14ac:dyDescent="0.3">
      <c r="A38" s="3"/>
      <c r="B38" s="177" t="s">
        <v>155</v>
      </c>
      <c r="C38" s="177"/>
      <c r="D38" s="177"/>
      <c r="E38" s="177"/>
      <c r="F38" s="177"/>
      <c r="G38" s="177"/>
      <c r="H38" s="3"/>
      <c r="I38" s="3"/>
      <c r="J38" s="3"/>
      <c r="K38" s="147" t="s">
        <v>52</v>
      </c>
      <c r="L38" s="17">
        <v>100</v>
      </c>
      <c r="M38" s="11"/>
      <c r="N38" s="11"/>
      <c r="O38" s="11"/>
      <c r="P38" s="5"/>
    </row>
    <row r="39" spans="1:16" ht="15.75" customHeight="1" thickTop="1" x14ac:dyDescent="0.25">
      <c r="A39" s="3"/>
      <c r="B39" s="177"/>
      <c r="C39" s="177"/>
      <c r="D39" s="177"/>
      <c r="E39" s="177"/>
      <c r="F39" s="177"/>
      <c r="G39" s="177"/>
      <c r="H39" s="3"/>
      <c r="I39" s="3"/>
      <c r="J39" s="3"/>
      <c r="K39" s="150"/>
      <c r="L39" s="151"/>
      <c r="M39" s="11"/>
      <c r="N39" s="11"/>
      <c r="O39" s="11"/>
      <c r="P39" s="5"/>
    </row>
    <row r="40" spans="1:16" ht="15.75" customHeight="1" x14ac:dyDescent="0.25">
      <c r="A40" s="3"/>
      <c r="B40" s="177" t="s">
        <v>152</v>
      </c>
      <c r="C40" s="177"/>
      <c r="D40" s="177"/>
      <c r="E40" s="177"/>
      <c r="F40" s="177"/>
      <c r="G40" s="177"/>
      <c r="H40" s="3"/>
      <c r="I40" s="3"/>
      <c r="J40" s="3"/>
      <c r="K40" s="150"/>
      <c r="L40" s="151"/>
      <c r="M40" s="11"/>
      <c r="N40" s="11"/>
      <c r="O40" s="11"/>
      <c r="P40" s="5"/>
    </row>
    <row r="41" spans="1:16" ht="15.75" customHeight="1" x14ac:dyDescent="0.25">
      <c r="A41" s="3"/>
      <c r="B41" s="177" t="s">
        <v>153</v>
      </c>
      <c r="C41" s="177"/>
      <c r="D41" s="177"/>
      <c r="E41" s="177"/>
      <c r="F41" s="177"/>
      <c r="G41" s="177"/>
      <c r="H41" s="3"/>
      <c r="I41" s="3"/>
      <c r="J41" s="3"/>
      <c r="K41" s="150"/>
      <c r="L41" s="151"/>
      <c r="M41" s="11"/>
      <c r="N41" s="11"/>
      <c r="O41" s="11"/>
      <c r="P41" s="5"/>
    </row>
    <row r="42" spans="1:16" x14ac:dyDescent="0.25">
      <c r="A42" s="3"/>
      <c r="B42" s="3"/>
      <c r="C42" s="3"/>
      <c r="D42" s="3"/>
      <c r="E42" s="3"/>
      <c r="F42" s="3"/>
      <c r="G42" s="3"/>
      <c r="H42" s="94"/>
      <c r="I42" s="94"/>
      <c r="J42" s="3"/>
      <c r="K42" s="150"/>
      <c r="L42" s="151"/>
      <c r="M42" s="3"/>
      <c r="N42" s="3"/>
      <c r="O42" s="3"/>
      <c r="P42" s="5"/>
    </row>
    <row r="43" spans="1:16" hidden="1" x14ac:dyDescent="0.25">
      <c r="K43" s="150"/>
      <c r="L43" s="151"/>
    </row>
    <row r="44" spans="1:16" hidden="1" x14ac:dyDescent="0.25">
      <c r="K44" s="11"/>
      <c r="L44" s="11"/>
    </row>
    <row r="45" spans="1:16" hidden="1" x14ac:dyDescent="0.25">
      <c r="K45" s="3"/>
      <c r="L45" s="3"/>
    </row>
  </sheetData>
  <mergeCells count="14">
    <mergeCell ref="H42:I42"/>
    <mergeCell ref="B1:C1"/>
    <mergeCell ref="D1:I1"/>
    <mergeCell ref="K1:L1"/>
    <mergeCell ref="B34:G35"/>
    <mergeCell ref="B37:G37"/>
    <mergeCell ref="B38:G39"/>
    <mergeCell ref="B40:G40"/>
    <mergeCell ref="B41:G41"/>
    <mergeCell ref="N3:O6"/>
    <mergeCell ref="N7:N8"/>
    <mergeCell ref="O7:O8"/>
    <mergeCell ref="H32:H33"/>
    <mergeCell ref="I32:I33"/>
  </mergeCells>
  <conditionalFormatting sqref="I32">
    <cfRule type="cellIs" dxfId="58" priority="5" operator="lessThan">
      <formula>0</formula>
    </cfRule>
    <cfRule type="cellIs" dxfId="57" priority="6" operator="greaterThan">
      <formula>0</formula>
    </cfRule>
  </conditionalFormatting>
  <conditionalFormatting sqref="I3:I31">
    <cfRule type="cellIs" dxfId="56" priority="3" operator="lessThan">
      <formula>0</formula>
    </cfRule>
    <cfRule type="cellIs" dxfId="55" priority="4" operator="greaterThan">
      <formula>0</formula>
    </cfRule>
  </conditionalFormatting>
  <conditionalFormatting sqref="N7:N8">
    <cfRule type="cellIs" dxfId="54" priority="1" operator="lessThan">
      <formula>0</formula>
    </cfRule>
    <cfRule type="cellIs" dxfId="53" priority="2" operator="greaterThan">
      <formula>0</formula>
    </cfRule>
  </conditionalFormatting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3FA3B-8B36-48A2-950C-F1CADB45AD68}">
  <sheetPr codeName="Sheet8"/>
  <dimension ref="A1:T40"/>
  <sheetViews>
    <sheetView zoomScaleNormal="100" workbookViewId="0">
      <selection activeCell="E16" sqref="E16"/>
    </sheetView>
  </sheetViews>
  <sheetFormatPr defaultColWidth="0" defaultRowHeight="15" zeroHeight="1" x14ac:dyDescent="0.25"/>
  <cols>
    <col min="1" max="1" width="11.7109375" style="21" customWidth="1"/>
    <col min="2" max="3" width="9.140625" style="21" customWidth="1"/>
    <col min="4" max="17" width="9.140625" style="20" customWidth="1"/>
    <col min="18" max="19" width="9.140625" style="21" customWidth="1"/>
    <col min="20" max="20" width="11.7109375" style="21" customWidth="1"/>
    <col min="21" max="16384" width="9.140625" style="21" hidden="1"/>
  </cols>
  <sheetData>
    <row r="1" spans="1:20" s="62" customFormat="1" ht="60" customHeight="1" x14ac:dyDescent="0.4">
      <c r="A1" s="141" t="s">
        <v>90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4" t="s">
        <v>148</v>
      </c>
      <c r="M1" s="144"/>
      <c r="N1" s="144"/>
      <c r="O1" s="142">
        <f>SUM(E35,H35,K35,N35,Q35)</f>
        <v>-130.00000000000065</v>
      </c>
      <c r="P1" s="143"/>
      <c r="Q1" s="81" t="s">
        <v>22</v>
      </c>
      <c r="R1" s="82"/>
      <c r="S1" s="60"/>
      <c r="T1" s="61"/>
    </row>
    <row r="2" spans="1:20" s="83" customFormat="1" ht="3.75" customHeight="1" x14ac:dyDescent="0.4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5"/>
      <c r="M2" s="75"/>
      <c r="N2" s="75"/>
      <c r="O2" s="76"/>
      <c r="P2" s="77"/>
      <c r="Q2" s="78"/>
      <c r="R2" s="79"/>
      <c r="S2" s="79"/>
      <c r="T2" s="80"/>
    </row>
    <row r="3" spans="1:20" s="5" customFormat="1" ht="37.5" customHeight="1" thickBot="1" x14ac:dyDescent="0.4">
      <c r="A3" s="63"/>
      <c r="D3" s="244">
        <f>Monday!B1</f>
        <v>43304</v>
      </c>
      <c r="E3" s="245"/>
      <c r="G3" s="247">
        <f>Tuesday!B1</f>
        <v>43305</v>
      </c>
      <c r="H3" s="246"/>
      <c r="J3" s="247">
        <f>Wednesday!B1</f>
        <v>43306</v>
      </c>
      <c r="K3" s="246"/>
      <c r="L3" s="227"/>
      <c r="M3" s="247">
        <f>Thursday!B1</f>
        <v>43307</v>
      </c>
      <c r="N3" s="246"/>
      <c r="O3" s="227"/>
      <c r="P3" s="244">
        <f>Friday!B1</f>
        <v>43308</v>
      </c>
      <c r="Q3" s="245"/>
      <c r="T3" s="63"/>
    </row>
    <row r="4" spans="1:20" s="5" customFormat="1" ht="22.5" customHeight="1" thickTop="1" thickBot="1" x14ac:dyDescent="0.3">
      <c r="A4" s="64"/>
      <c r="B4" s="231"/>
      <c r="C4" s="232"/>
      <c r="D4" s="228" t="s">
        <v>60</v>
      </c>
      <c r="E4" s="228"/>
      <c r="F4" s="229"/>
      <c r="G4" s="230" t="s">
        <v>92</v>
      </c>
      <c r="H4" s="230"/>
      <c r="I4" s="229"/>
      <c r="J4" s="230" t="s">
        <v>62</v>
      </c>
      <c r="K4" s="230"/>
      <c r="L4" s="229"/>
      <c r="M4" s="230" t="s">
        <v>63</v>
      </c>
      <c r="N4" s="230"/>
      <c r="O4" s="229"/>
      <c r="P4" s="228" t="s">
        <v>64</v>
      </c>
      <c r="Q4" s="228"/>
      <c r="R4" s="65"/>
      <c r="S4" s="65"/>
      <c r="T4" s="65"/>
    </row>
    <row r="5" spans="1:20" s="5" customFormat="1" ht="18.75" customHeight="1" thickTop="1" thickBot="1" x14ac:dyDescent="0.3">
      <c r="A5" s="64"/>
      <c r="B5" s="64"/>
      <c r="C5" s="64"/>
      <c r="D5" s="226" t="s">
        <v>93</v>
      </c>
      <c r="E5" s="226" t="s">
        <v>94</v>
      </c>
      <c r="F5" s="234">
        <f>E35</f>
        <v>-130.00000000000065</v>
      </c>
      <c r="G5" s="226" t="s">
        <v>93</v>
      </c>
      <c r="H5" s="226" t="s">
        <v>94</v>
      </c>
      <c r="I5" s="234">
        <f>H35</f>
        <v>0</v>
      </c>
      <c r="J5" s="226" t="s">
        <v>93</v>
      </c>
      <c r="K5" s="226" t="s">
        <v>94</v>
      </c>
      <c r="L5" s="234">
        <f>K35</f>
        <v>0</v>
      </c>
      <c r="M5" s="226" t="s">
        <v>93</v>
      </c>
      <c r="N5" s="226" t="s">
        <v>94</v>
      </c>
      <c r="O5" s="234">
        <f>N35</f>
        <v>0</v>
      </c>
      <c r="P5" s="226" t="s">
        <v>93</v>
      </c>
      <c r="Q5" s="226" t="s">
        <v>94</v>
      </c>
      <c r="R5" s="235">
        <f>Q35</f>
        <v>0</v>
      </c>
      <c r="S5" s="65"/>
      <c r="T5" s="65"/>
    </row>
    <row r="6" spans="1:20" s="5" customFormat="1" ht="16.5" customHeight="1" thickTop="1" x14ac:dyDescent="0.25">
      <c r="A6" s="64"/>
      <c r="B6" s="64"/>
      <c r="C6" s="64"/>
      <c r="D6" s="209" t="str">
        <f>Monday!C3</f>
        <v>BTC/USD</v>
      </c>
      <c r="E6" s="210">
        <f>Monday!I3</f>
        <v>-31</v>
      </c>
      <c r="F6" s="233"/>
      <c r="G6" s="209" t="str">
        <f>Tuesday!C3</f>
        <v>EUR/SGD</v>
      </c>
      <c r="H6" s="217" t="str">
        <f>Tuesday!I3</f>
        <v/>
      </c>
      <c r="I6" s="234"/>
      <c r="J6" s="209">
        <f>Wednesday!C3</f>
        <v>0</v>
      </c>
      <c r="K6" s="220" t="str">
        <f>Wednesday!I3</f>
        <v/>
      </c>
      <c r="L6" s="234"/>
      <c r="M6" s="209">
        <f>Thursday!C3</f>
        <v>0</v>
      </c>
      <c r="N6" s="217" t="str">
        <f>Thursday!I3</f>
        <v/>
      </c>
      <c r="O6" s="234"/>
      <c r="P6" s="221">
        <f>Friday!C3</f>
        <v>0</v>
      </c>
      <c r="Q6" s="217" t="str">
        <f>Friday!I3</f>
        <v/>
      </c>
      <c r="R6" s="235"/>
      <c r="S6" s="65"/>
      <c r="T6" s="65"/>
    </row>
    <row r="7" spans="1:20" s="5" customFormat="1" ht="16.5" customHeight="1" x14ac:dyDescent="0.25">
      <c r="A7" s="64"/>
      <c r="C7" s="182" t="s">
        <v>14</v>
      </c>
      <c r="D7" s="211" t="str">
        <f>Monday!C4</f>
        <v>BTC/USD</v>
      </c>
      <c r="E7" s="212">
        <f>Monday!I4</f>
        <v>-25</v>
      </c>
      <c r="F7" s="3"/>
      <c r="G7" s="211" t="str">
        <f>Tuesday!C4</f>
        <v>EUR/SGD</v>
      </c>
      <c r="H7" s="224" t="str">
        <f>Tuesday!I4</f>
        <v/>
      </c>
      <c r="I7" s="3"/>
      <c r="J7" s="211">
        <f>Wednesday!C4</f>
        <v>0</v>
      </c>
      <c r="K7" s="224" t="str">
        <f>Wednesday!I4</f>
        <v/>
      </c>
      <c r="L7" s="3"/>
      <c r="M7" s="211">
        <f>Thursday!C4</f>
        <v>0</v>
      </c>
      <c r="N7" s="224" t="str">
        <f>Thursday!I4</f>
        <v/>
      </c>
      <c r="O7" s="3"/>
      <c r="P7" s="225">
        <f>Friday!C4</f>
        <v>0</v>
      </c>
      <c r="Q7" s="224" t="str">
        <f>Friday!I4</f>
        <v/>
      </c>
      <c r="R7" s="66"/>
      <c r="S7" s="66"/>
      <c r="T7" s="66"/>
    </row>
    <row r="8" spans="1:20" s="5" customFormat="1" x14ac:dyDescent="0.25">
      <c r="A8" s="67"/>
      <c r="C8" s="181" t="s">
        <v>16</v>
      </c>
      <c r="D8" s="213" t="str">
        <f>Monday!C5</f>
        <v>EUR/USD</v>
      </c>
      <c r="E8" s="214">
        <f>Monday!I5</f>
        <v>4.9999999999994493</v>
      </c>
      <c r="F8" s="3"/>
      <c r="G8" s="213" t="str">
        <f>Tuesday!C5</f>
        <v>AUD/JPY</v>
      </c>
      <c r="H8" s="218" t="str">
        <f>Tuesday!I5</f>
        <v/>
      </c>
      <c r="I8" s="3"/>
      <c r="J8" s="213">
        <f>Wednesday!C5</f>
        <v>0</v>
      </c>
      <c r="K8" s="218" t="str">
        <f>Wednesday!I5</f>
        <v/>
      </c>
      <c r="L8" s="3"/>
      <c r="M8" s="213">
        <f>Thursday!C5</f>
        <v>0</v>
      </c>
      <c r="N8" s="218" t="str">
        <f>Thursday!I5</f>
        <v/>
      </c>
      <c r="O8" s="3"/>
      <c r="P8" s="222">
        <f>Friday!C5</f>
        <v>0</v>
      </c>
      <c r="Q8" s="218" t="str">
        <f>Friday!I5</f>
        <v/>
      </c>
      <c r="R8" s="67"/>
      <c r="S8" s="67"/>
      <c r="T8" s="67"/>
    </row>
    <row r="9" spans="1:20" s="5" customFormat="1" ht="16.5" customHeight="1" x14ac:dyDescent="0.25">
      <c r="A9" s="68"/>
      <c r="C9" s="181" t="s">
        <v>18</v>
      </c>
      <c r="D9" s="211" t="str">
        <f>Monday!C6</f>
        <v>EUR/USD</v>
      </c>
      <c r="E9" s="212">
        <f>Monday!I6</f>
        <v>24.999999999999467</v>
      </c>
      <c r="F9" s="3"/>
      <c r="G9" s="211" t="str">
        <f>Tuesday!C6</f>
        <v>AUD/JPY</v>
      </c>
      <c r="H9" s="224" t="str">
        <f>Tuesday!I6</f>
        <v/>
      </c>
      <c r="I9" s="3"/>
      <c r="J9" s="211">
        <f>Wednesday!C6</f>
        <v>0</v>
      </c>
      <c r="K9" s="224" t="str">
        <f>Wednesday!I6</f>
        <v/>
      </c>
      <c r="L9" s="3"/>
      <c r="M9" s="211">
        <f>Thursday!C6</f>
        <v>0</v>
      </c>
      <c r="N9" s="224" t="str">
        <f>Thursday!I6</f>
        <v/>
      </c>
      <c r="O9" s="3"/>
      <c r="P9" s="225">
        <f>Friday!C6</f>
        <v>0</v>
      </c>
      <c r="Q9" s="224" t="str">
        <f>Friday!I6</f>
        <v/>
      </c>
      <c r="R9" s="66"/>
      <c r="S9" s="66"/>
      <c r="T9" s="66"/>
    </row>
    <row r="10" spans="1:20" s="5" customFormat="1" ht="16.5" customHeight="1" x14ac:dyDescent="0.25">
      <c r="A10" s="68"/>
      <c r="C10" s="181" t="s">
        <v>20</v>
      </c>
      <c r="D10" s="213" t="str">
        <f>Monday!C7</f>
        <v>EUR/USD</v>
      </c>
      <c r="E10" s="214">
        <f>Monday!I7</f>
        <v>-47.000000000001485</v>
      </c>
      <c r="F10" s="3"/>
      <c r="G10" s="213" t="str">
        <f>Tuesday!C7</f>
        <v>SILVER</v>
      </c>
      <c r="H10" s="218" t="str">
        <f>Tuesday!I7</f>
        <v/>
      </c>
      <c r="I10" s="3"/>
      <c r="J10" s="213">
        <f>Wednesday!C7</f>
        <v>0</v>
      </c>
      <c r="K10" s="218" t="str">
        <f>Wednesday!I7</f>
        <v/>
      </c>
      <c r="L10" s="3"/>
      <c r="M10" s="213">
        <f>Thursday!C7</f>
        <v>0</v>
      </c>
      <c r="N10" s="218" t="str">
        <f>Thursday!I7</f>
        <v/>
      </c>
      <c r="O10" s="3"/>
      <c r="P10" s="222">
        <f>Friday!C7</f>
        <v>0</v>
      </c>
      <c r="Q10" s="218" t="str">
        <f>Friday!I7</f>
        <v/>
      </c>
      <c r="R10" s="66"/>
      <c r="S10" s="66"/>
      <c r="T10" s="66"/>
    </row>
    <row r="11" spans="1:20" s="5" customFormat="1" ht="16.5" customHeight="1" x14ac:dyDescent="0.25">
      <c r="A11" s="68"/>
      <c r="C11" s="181" t="s">
        <v>23</v>
      </c>
      <c r="D11" s="211" t="str">
        <f>Monday!C8</f>
        <v>GBP/USD</v>
      </c>
      <c r="E11" s="212">
        <f>Monday!I8</f>
        <v>13.000000000000789</v>
      </c>
      <c r="F11" s="3"/>
      <c r="G11" s="211" t="str">
        <f>Tuesday!C8</f>
        <v>SILVER</v>
      </c>
      <c r="H11" s="224" t="str">
        <f>Tuesday!I8</f>
        <v/>
      </c>
      <c r="I11" s="3"/>
      <c r="J11" s="211">
        <f>Wednesday!C8</f>
        <v>0</v>
      </c>
      <c r="K11" s="224" t="str">
        <f>Wednesday!I8</f>
        <v/>
      </c>
      <c r="L11" s="3"/>
      <c r="M11" s="211">
        <f>Thursday!C8</f>
        <v>0</v>
      </c>
      <c r="N11" s="224" t="str">
        <f>Thursday!I8</f>
        <v/>
      </c>
      <c r="O11" s="3"/>
      <c r="P11" s="225">
        <f>Friday!C8</f>
        <v>0</v>
      </c>
      <c r="Q11" s="224" t="str">
        <f>Friday!I8</f>
        <v/>
      </c>
      <c r="R11" s="66"/>
      <c r="S11" s="66"/>
      <c r="T11" s="66"/>
    </row>
    <row r="12" spans="1:20" s="5" customFormat="1" x14ac:dyDescent="0.25">
      <c r="C12" s="181" t="s">
        <v>23</v>
      </c>
      <c r="D12" s="213" t="str">
        <f>Monday!C9</f>
        <v>NZD/JPY</v>
      </c>
      <c r="E12" s="214">
        <f>Monday!I9</f>
        <v>0</v>
      </c>
      <c r="F12" s="3"/>
      <c r="G12" s="213" t="str">
        <f>Tuesday!C9</f>
        <v>EUR/NZD</v>
      </c>
      <c r="H12" s="218" t="str">
        <f>Tuesday!I9</f>
        <v/>
      </c>
      <c r="I12" s="3"/>
      <c r="J12" s="213">
        <f>Wednesday!C9</f>
        <v>0</v>
      </c>
      <c r="K12" s="218" t="str">
        <f>Wednesday!I9</f>
        <v/>
      </c>
      <c r="L12" s="3"/>
      <c r="M12" s="213">
        <f>Thursday!C9</f>
        <v>0</v>
      </c>
      <c r="N12" s="218" t="str">
        <f>Thursday!I9</f>
        <v/>
      </c>
      <c r="O12" s="3"/>
      <c r="P12" s="222">
        <f>Friday!C9</f>
        <v>0</v>
      </c>
      <c r="Q12" s="218" t="str">
        <f>Friday!I9</f>
        <v/>
      </c>
    </row>
    <row r="13" spans="1:20" s="5" customFormat="1" x14ac:dyDescent="0.25">
      <c r="C13" s="181"/>
      <c r="D13" s="211" t="str">
        <f>Monday!C10</f>
        <v>USD/JPY</v>
      </c>
      <c r="E13" s="212">
        <f>Monday!I10</f>
        <v>-54.999999999999716</v>
      </c>
      <c r="F13" s="3"/>
      <c r="G13" s="211">
        <f>Tuesday!C10</f>
        <v>0</v>
      </c>
      <c r="H13" s="224" t="str">
        <f>Tuesday!I10</f>
        <v/>
      </c>
      <c r="I13" s="3"/>
      <c r="J13" s="211">
        <f>Wednesday!C10</f>
        <v>0</v>
      </c>
      <c r="K13" s="224" t="str">
        <f>Wednesday!I10</f>
        <v/>
      </c>
      <c r="L13" s="3"/>
      <c r="M13" s="211">
        <f>Thursday!C10</f>
        <v>0</v>
      </c>
      <c r="N13" s="224" t="str">
        <f>Thursday!I10</f>
        <v/>
      </c>
      <c r="O13" s="3"/>
      <c r="P13" s="225">
        <f>Friday!C10</f>
        <v>0</v>
      </c>
      <c r="Q13" s="224" t="str">
        <f>Friday!I10</f>
        <v/>
      </c>
    </row>
    <row r="14" spans="1:20" s="5" customFormat="1" x14ac:dyDescent="0.25">
      <c r="C14" s="182" t="s">
        <v>27</v>
      </c>
      <c r="D14" s="213" t="str">
        <f>Monday!C11</f>
        <v>USD/JPY</v>
      </c>
      <c r="E14" s="214">
        <f>Monday!I11</f>
        <v>10.999999999999943</v>
      </c>
      <c r="F14" s="3"/>
      <c r="G14" s="213">
        <f>Tuesday!C11</f>
        <v>0</v>
      </c>
      <c r="H14" s="218" t="str">
        <f>Tuesday!I11</f>
        <v/>
      </c>
      <c r="I14" s="3"/>
      <c r="J14" s="213">
        <f>Wednesday!C11</f>
        <v>0</v>
      </c>
      <c r="K14" s="218" t="str">
        <f>Wednesday!I11</f>
        <v/>
      </c>
      <c r="L14" s="3"/>
      <c r="M14" s="213">
        <f>Thursday!C11</f>
        <v>0</v>
      </c>
      <c r="N14" s="218" t="str">
        <f>Thursday!I11</f>
        <v/>
      </c>
      <c r="O14" s="3"/>
      <c r="P14" s="222">
        <f>Friday!C11</f>
        <v>0</v>
      </c>
      <c r="Q14" s="218" t="str">
        <f>Friday!I11</f>
        <v/>
      </c>
    </row>
    <row r="15" spans="1:20" s="5" customFormat="1" x14ac:dyDescent="0.25">
      <c r="C15" s="181" t="s">
        <v>20</v>
      </c>
      <c r="D15" s="211" t="str">
        <f>Monday!C12</f>
        <v>USD/JPY</v>
      </c>
      <c r="E15" s="212">
        <f>Monday!I12</f>
        <v>-25.999999999999091</v>
      </c>
      <c r="F15" s="3"/>
      <c r="G15" s="211">
        <f>Tuesday!C12</f>
        <v>0</v>
      </c>
      <c r="H15" s="224" t="str">
        <f>Tuesday!I12</f>
        <v/>
      </c>
      <c r="I15" s="3"/>
      <c r="J15" s="211">
        <f>Wednesday!C12</f>
        <v>0</v>
      </c>
      <c r="K15" s="224" t="str">
        <f>Wednesday!I12</f>
        <v/>
      </c>
      <c r="L15" s="3"/>
      <c r="M15" s="211">
        <f>Thursday!C12</f>
        <v>0</v>
      </c>
      <c r="N15" s="224" t="str">
        <f>Thursday!I12</f>
        <v/>
      </c>
      <c r="O15" s="3"/>
      <c r="P15" s="225">
        <f>Friday!C12</f>
        <v>0</v>
      </c>
      <c r="Q15" s="224" t="str">
        <f>Friday!I12</f>
        <v/>
      </c>
    </row>
    <row r="16" spans="1:20" s="5" customFormat="1" x14ac:dyDescent="0.25">
      <c r="C16" s="181" t="s">
        <v>30</v>
      </c>
      <c r="D16" s="213">
        <f>Monday!C13</f>
        <v>0</v>
      </c>
      <c r="E16" s="214" t="str">
        <f>Monday!I13</f>
        <v/>
      </c>
      <c r="F16" s="3"/>
      <c r="G16" s="213">
        <f>Tuesday!C13</f>
        <v>0</v>
      </c>
      <c r="H16" s="218" t="str">
        <f>Tuesday!I13</f>
        <v/>
      </c>
      <c r="I16" s="3"/>
      <c r="J16" s="213">
        <f>Wednesday!C13</f>
        <v>0</v>
      </c>
      <c r="K16" s="218" t="str">
        <f>Wednesday!I13</f>
        <v/>
      </c>
      <c r="L16" s="3"/>
      <c r="M16" s="213">
        <f>Thursday!C13</f>
        <v>0</v>
      </c>
      <c r="N16" s="218" t="str">
        <f>Thursday!I13</f>
        <v/>
      </c>
      <c r="O16" s="3"/>
      <c r="P16" s="222">
        <f>Friday!C13</f>
        <v>0</v>
      </c>
      <c r="Q16" s="218" t="str">
        <f>Friday!I13</f>
        <v/>
      </c>
    </row>
    <row r="17" spans="3:17" s="5" customFormat="1" x14ac:dyDescent="0.25">
      <c r="C17" s="181" t="s">
        <v>32</v>
      </c>
      <c r="D17" s="211">
        <f>Monday!C14</f>
        <v>0</v>
      </c>
      <c r="E17" s="212" t="str">
        <f>Monday!I14</f>
        <v/>
      </c>
      <c r="F17" s="3"/>
      <c r="G17" s="211">
        <f>Tuesday!C14</f>
        <v>0</v>
      </c>
      <c r="H17" s="224" t="str">
        <f>Tuesday!I14</f>
        <v/>
      </c>
      <c r="I17" s="3"/>
      <c r="J17" s="211">
        <f>Wednesday!C14</f>
        <v>0</v>
      </c>
      <c r="K17" s="224" t="str">
        <f>Wednesday!I14</f>
        <v/>
      </c>
      <c r="L17" s="3"/>
      <c r="M17" s="211">
        <f>Thursday!C14</f>
        <v>0</v>
      </c>
      <c r="N17" s="224" t="str">
        <f>Thursday!I14</f>
        <v/>
      </c>
      <c r="O17" s="3"/>
      <c r="P17" s="225">
        <f>Friday!C14</f>
        <v>0</v>
      </c>
      <c r="Q17" s="224" t="str">
        <f>Friday!I14</f>
        <v/>
      </c>
    </row>
    <row r="18" spans="3:17" s="5" customFormat="1" x14ac:dyDescent="0.25">
      <c r="D18" s="213">
        <f>Monday!C15</f>
        <v>0</v>
      </c>
      <c r="E18" s="214" t="str">
        <f>Monday!I15</f>
        <v/>
      </c>
      <c r="F18" s="3"/>
      <c r="G18" s="213">
        <f>Tuesday!C15</f>
        <v>0</v>
      </c>
      <c r="H18" s="218" t="str">
        <f>Tuesday!I15</f>
        <v/>
      </c>
      <c r="I18" s="3"/>
      <c r="J18" s="213">
        <f>Wednesday!C15</f>
        <v>0</v>
      </c>
      <c r="K18" s="218" t="str">
        <f>Wednesday!I15</f>
        <v/>
      </c>
      <c r="L18" s="3"/>
      <c r="M18" s="213">
        <f>Thursday!C15</f>
        <v>0</v>
      </c>
      <c r="N18" s="218" t="str">
        <f>Thursday!I15</f>
        <v/>
      </c>
      <c r="O18" s="3"/>
      <c r="P18" s="222">
        <f>Friday!C15</f>
        <v>0</v>
      </c>
      <c r="Q18" s="218" t="str">
        <f>Friday!I15</f>
        <v/>
      </c>
    </row>
    <row r="19" spans="3:17" s="5" customFormat="1" x14ac:dyDescent="0.25">
      <c r="D19" s="211">
        <f>Monday!C16</f>
        <v>0</v>
      </c>
      <c r="E19" s="212" t="str">
        <f>Monday!I16</f>
        <v/>
      </c>
      <c r="F19" s="3"/>
      <c r="G19" s="211">
        <f>Tuesday!C16</f>
        <v>0</v>
      </c>
      <c r="H19" s="224" t="str">
        <f>Tuesday!I16</f>
        <v/>
      </c>
      <c r="I19" s="3"/>
      <c r="J19" s="211">
        <f>Wednesday!C16</f>
        <v>0</v>
      </c>
      <c r="K19" s="224" t="str">
        <f>Wednesday!I16</f>
        <v/>
      </c>
      <c r="L19" s="3"/>
      <c r="M19" s="211">
        <f>Thursday!C16</f>
        <v>0</v>
      </c>
      <c r="N19" s="224" t="str">
        <f>Thursday!I16</f>
        <v/>
      </c>
      <c r="O19" s="3"/>
      <c r="P19" s="225">
        <f>Friday!C16</f>
        <v>0</v>
      </c>
      <c r="Q19" s="224" t="str">
        <f>Friday!I16</f>
        <v/>
      </c>
    </row>
    <row r="20" spans="3:17" s="5" customFormat="1" x14ac:dyDescent="0.25">
      <c r="D20" s="213">
        <f>Monday!C17</f>
        <v>0</v>
      </c>
      <c r="E20" s="214" t="str">
        <f>Monday!I17</f>
        <v/>
      </c>
      <c r="F20" s="3"/>
      <c r="G20" s="213">
        <f>Tuesday!C17</f>
        <v>0</v>
      </c>
      <c r="H20" s="218" t="str">
        <f>Tuesday!I17</f>
        <v/>
      </c>
      <c r="I20" s="3"/>
      <c r="J20" s="213">
        <f>Wednesday!C17</f>
        <v>0</v>
      </c>
      <c r="K20" s="218" t="str">
        <f>Wednesday!I17</f>
        <v/>
      </c>
      <c r="L20" s="3"/>
      <c r="M20" s="213">
        <f>Thursday!C17</f>
        <v>0</v>
      </c>
      <c r="N20" s="218" t="str">
        <f>Thursday!I17</f>
        <v/>
      </c>
      <c r="O20" s="3"/>
      <c r="P20" s="222">
        <f>Friday!C17</f>
        <v>0</v>
      </c>
      <c r="Q20" s="218" t="str">
        <f>Friday!I17</f>
        <v/>
      </c>
    </row>
    <row r="21" spans="3:17" s="5" customFormat="1" x14ac:dyDescent="0.25">
      <c r="D21" s="211">
        <f>Monday!C18</f>
        <v>0</v>
      </c>
      <c r="E21" s="212" t="str">
        <f>Monday!I18</f>
        <v/>
      </c>
      <c r="F21" s="3"/>
      <c r="G21" s="211">
        <f>Tuesday!C18</f>
        <v>0</v>
      </c>
      <c r="H21" s="224" t="str">
        <f>Tuesday!I18</f>
        <v/>
      </c>
      <c r="I21" s="3"/>
      <c r="J21" s="211">
        <f>Wednesday!C18</f>
        <v>0</v>
      </c>
      <c r="K21" s="224" t="str">
        <f>Wednesday!I18</f>
        <v/>
      </c>
      <c r="L21" s="3"/>
      <c r="M21" s="211">
        <f>Thursday!C18</f>
        <v>0</v>
      </c>
      <c r="N21" s="224" t="str">
        <f>Thursday!I18</f>
        <v/>
      </c>
      <c r="O21" s="3"/>
      <c r="P21" s="225">
        <f>Friday!C18</f>
        <v>0</v>
      </c>
      <c r="Q21" s="224" t="str">
        <f>Friday!I18</f>
        <v/>
      </c>
    </row>
    <row r="22" spans="3:17" s="5" customFormat="1" x14ac:dyDescent="0.25">
      <c r="D22" s="213">
        <f>Monday!C19</f>
        <v>0</v>
      </c>
      <c r="E22" s="214" t="str">
        <f>Monday!I19</f>
        <v/>
      </c>
      <c r="F22" s="3"/>
      <c r="G22" s="213">
        <f>Tuesday!C19</f>
        <v>0</v>
      </c>
      <c r="H22" s="218" t="str">
        <f>Tuesday!I19</f>
        <v/>
      </c>
      <c r="I22" s="3"/>
      <c r="J22" s="213">
        <f>Wednesday!C19</f>
        <v>0</v>
      </c>
      <c r="K22" s="218" t="str">
        <f>Wednesday!I19</f>
        <v/>
      </c>
      <c r="L22" s="3"/>
      <c r="M22" s="213">
        <f>Thursday!C19</f>
        <v>0</v>
      </c>
      <c r="N22" s="218" t="str">
        <f>Thursday!I19</f>
        <v/>
      </c>
      <c r="O22" s="3"/>
      <c r="P22" s="222">
        <f>Friday!C19</f>
        <v>0</v>
      </c>
      <c r="Q22" s="218" t="str">
        <f>Friday!I19</f>
        <v/>
      </c>
    </row>
    <row r="23" spans="3:17" s="5" customFormat="1" x14ac:dyDescent="0.25">
      <c r="D23" s="211">
        <f>Monday!C20</f>
        <v>0</v>
      </c>
      <c r="E23" s="212" t="str">
        <f>Monday!I20</f>
        <v/>
      </c>
      <c r="F23" s="3"/>
      <c r="G23" s="211">
        <f>Tuesday!C20</f>
        <v>0</v>
      </c>
      <c r="H23" s="224" t="str">
        <f>Tuesday!I20</f>
        <v/>
      </c>
      <c r="I23" s="3"/>
      <c r="J23" s="211">
        <f>Wednesday!C20</f>
        <v>0</v>
      </c>
      <c r="K23" s="224" t="str">
        <f>Wednesday!I20</f>
        <v/>
      </c>
      <c r="L23" s="3"/>
      <c r="M23" s="211">
        <f>Thursday!C20</f>
        <v>0</v>
      </c>
      <c r="N23" s="224" t="str">
        <f>Thursday!I20</f>
        <v/>
      </c>
      <c r="O23" s="3"/>
      <c r="P23" s="225">
        <f>Friday!C20</f>
        <v>0</v>
      </c>
      <c r="Q23" s="224" t="str">
        <f>Friday!I20</f>
        <v/>
      </c>
    </row>
    <row r="24" spans="3:17" s="5" customFormat="1" x14ac:dyDescent="0.25">
      <c r="D24" s="213">
        <f>Monday!C21</f>
        <v>0</v>
      </c>
      <c r="E24" s="214" t="str">
        <f>Monday!I21</f>
        <v/>
      </c>
      <c r="F24" s="3"/>
      <c r="G24" s="213">
        <f>Tuesday!C21</f>
        <v>0</v>
      </c>
      <c r="H24" s="218" t="str">
        <f>Tuesday!I21</f>
        <v/>
      </c>
      <c r="I24" s="3"/>
      <c r="J24" s="213">
        <f>Wednesday!C21</f>
        <v>0</v>
      </c>
      <c r="K24" s="218" t="str">
        <f>Wednesday!I21</f>
        <v/>
      </c>
      <c r="L24" s="3"/>
      <c r="M24" s="213">
        <f>Thursday!C21</f>
        <v>0</v>
      </c>
      <c r="N24" s="218" t="str">
        <f>Thursday!I21</f>
        <v/>
      </c>
      <c r="O24" s="3"/>
      <c r="P24" s="222">
        <f>Friday!C21</f>
        <v>0</v>
      </c>
      <c r="Q24" s="218" t="str">
        <f>Friday!I21</f>
        <v/>
      </c>
    </row>
    <row r="25" spans="3:17" s="5" customFormat="1" x14ac:dyDescent="0.25">
      <c r="D25" s="211">
        <f>Monday!C22</f>
        <v>0</v>
      </c>
      <c r="E25" s="212" t="str">
        <f>Monday!I22</f>
        <v/>
      </c>
      <c r="F25" s="3"/>
      <c r="G25" s="211">
        <f>Tuesday!C22</f>
        <v>0</v>
      </c>
      <c r="H25" s="224" t="str">
        <f>Tuesday!I22</f>
        <v/>
      </c>
      <c r="I25" s="3"/>
      <c r="J25" s="211">
        <f>Wednesday!C22</f>
        <v>0</v>
      </c>
      <c r="K25" s="224" t="str">
        <f>Wednesday!I22</f>
        <v/>
      </c>
      <c r="L25" s="3"/>
      <c r="M25" s="211">
        <f>Thursday!C22</f>
        <v>0</v>
      </c>
      <c r="N25" s="224" t="str">
        <f>Thursday!I22</f>
        <v/>
      </c>
      <c r="O25" s="3"/>
      <c r="P25" s="225">
        <f>Friday!C22</f>
        <v>0</v>
      </c>
      <c r="Q25" s="224" t="str">
        <f>Friday!I22</f>
        <v/>
      </c>
    </row>
    <row r="26" spans="3:17" s="5" customFormat="1" x14ac:dyDescent="0.25">
      <c r="D26" s="213">
        <f>Monday!C23</f>
        <v>0</v>
      </c>
      <c r="E26" s="214" t="str">
        <f>Monday!I23</f>
        <v/>
      </c>
      <c r="F26" s="3"/>
      <c r="G26" s="213">
        <f>Tuesday!C23</f>
        <v>0</v>
      </c>
      <c r="H26" s="218" t="str">
        <f>Tuesday!I23</f>
        <v/>
      </c>
      <c r="I26" s="3"/>
      <c r="J26" s="213">
        <f>Wednesday!C23</f>
        <v>0</v>
      </c>
      <c r="K26" s="218" t="str">
        <f>Wednesday!I23</f>
        <v/>
      </c>
      <c r="L26" s="3"/>
      <c r="M26" s="213">
        <f>Thursday!C23</f>
        <v>0</v>
      </c>
      <c r="N26" s="218" t="str">
        <f>Thursday!I23</f>
        <v/>
      </c>
      <c r="O26" s="3"/>
      <c r="P26" s="222">
        <f>Friday!C23</f>
        <v>0</v>
      </c>
      <c r="Q26" s="218" t="str">
        <f>Friday!I23</f>
        <v/>
      </c>
    </row>
    <row r="27" spans="3:17" s="5" customFormat="1" x14ac:dyDescent="0.25">
      <c r="D27" s="211">
        <f>Monday!C24</f>
        <v>0</v>
      </c>
      <c r="E27" s="212" t="str">
        <f>Monday!I24</f>
        <v/>
      </c>
      <c r="F27" s="3"/>
      <c r="G27" s="211">
        <f>Tuesday!C24</f>
        <v>0</v>
      </c>
      <c r="H27" s="224" t="str">
        <f>Tuesday!I24</f>
        <v/>
      </c>
      <c r="I27" s="3"/>
      <c r="J27" s="211">
        <f>Wednesday!C24</f>
        <v>0</v>
      </c>
      <c r="K27" s="224" t="str">
        <f>Wednesday!I24</f>
        <v/>
      </c>
      <c r="L27" s="3"/>
      <c r="M27" s="211">
        <f>Thursday!C24</f>
        <v>0</v>
      </c>
      <c r="N27" s="224" t="str">
        <f>Thursday!I24</f>
        <v/>
      </c>
      <c r="O27" s="3"/>
      <c r="P27" s="225">
        <f>Friday!C24</f>
        <v>0</v>
      </c>
      <c r="Q27" s="224" t="str">
        <f>Friday!I24</f>
        <v/>
      </c>
    </row>
    <row r="28" spans="3:17" s="5" customFormat="1" x14ac:dyDescent="0.25">
      <c r="D28" s="213">
        <f>Monday!C25</f>
        <v>0</v>
      </c>
      <c r="E28" s="214" t="str">
        <f>Monday!I25</f>
        <v/>
      </c>
      <c r="F28" s="3"/>
      <c r="G28" s="213">
        <f>Tuesday!C25</f>
        <v>0</v>
      </c>
      <c r="H28" s="218" t="str">
        <f>Tuesday!I25</f>
        <v/>
      </c>
      <c r="I28" s="3"/>
      <c r="J28" s="213">
        <f>Wednesday!C25</f>
        <v>0</v>
      </c>
      <c r="K28" s="218" t="str">
        <f>Wednesday!I25</f>
        <v/>
      </c>
      <c r="L28" s="3"/>
      <c r="M28" s="213">
        <f>Thursday!C25</f>
        <v>0</v>
      </c>
      <c r="N28" s="218" t="str">
        <f>Thursday!I25</f>
        <v/>
      </c>
      <c r="O28" s="3"/>
      <c r="P28" s="222">
        <f>Friday!C25</f>
        <v>0</v>
      </c>
      <c r="Q28" s="218" t="str">
        <f>Friday!I25</f>
        <v/>
      </c>
    </row>
    <row r="29" spans="3:17" s="5" customFormat="1" x14ac:dyDescent="0.25">
      <c r="D29" s="211">
        <f>Monday!C26</f>
        <v>0</v>
      </c>
      <c r="E29" s="212" t="str">
        <f>Monday!I26</f>
        <v/>
      </c>
      <c r="F29" s="3"/>
      <c r="G29" s="211">
        <f>Tuesday!C26</f>
        <v>0</v>
      </c>
      <c r="H29" s="224" t="str">
        <f>Tuesday!I26</f>
        <v/>
      </c>
      <c r="I29" s="3"/>
      <c r="J29" s="211">
        <f>Wednesday!C26</f>
        <v>0</v>
      </c>
      <c r="K29" s="224" t="str">
        <f>Wednesday!I26</f>
        <v/>
      </c>
      <c r="L29" s="3"/>
      <c r="M29" s="211">
        <f>Thursday!C26</f>
        <v>0</v>
      </c>
      <c r="N29" s="224" t="str">
        <f>Thursday!I26</f>
        <v/>
      </c>
      <c r="O29" s="3"/>
      <c r="P29" s="225">
        <f>Friday!C26</f>
        <v>0</v>
      </c>
      <c r="Q29" s="224" t="str">
        <f>Friday!I26</f>
        <v/>
      </c>
    </row>
    <row r="30" spans="3:17" s="5" customFormat="1" x14ac:dyDescent="0.25">
      <c r="D30" s="213">
        <f>Monday!C27</f>
        <v>0</v>
      </c>
      <c r="E30" s="214" t="str">
        <f>Monday!I27</f>
        <v/>
      </c>
      <c r="F30" s="3"/>
      <c r="G30" s="213">
        <f>Tuesday!C27</f>
        <v>0</v>
      </c>
      <c r="H30" s="218" t="str">
        <f>Tuesday!I27</f>
        <v/>
      </c>
      <c r="I30" s="3"/>
      <c r="J30" s="213">
        <f>Wednesday!C27</f>
        <v>0</v>
      </c>
      <c r="K30" s="218" t="str">
        <f>Wednesday!I27</f>
        <v/>
      </c>
      <c r="L30" s="3"/>
      <c r="M30" s="213">
        <f>Thursday!C27</f>
        <v>0</v>
      </c>
      <c r="N30" s="218" t="str">
        <f>Thursday!I27</f>
        <v/>
      </c>
      <c r="O30" s="3"/>
      <c r="P30" s="222">
        <f>Friday!C27</f>
        <v>0</v>
      </c>
      <c r="Q30" s="218" t="str">
        <f>Friday!I27</f>
        <v/>
      </c>
    </row>
    <row r="31" spans="3:17" s="5" customFormat="1" x14ac:dyDescent="0.25">
      <c r="D31" s="211">
        <f>Monday!C28</f>
        <v>0</v>
      </c>
      <c r="E31" s="212" t="str">
        <f>Monday!I28</f>
        <v/>
      </c>
      <c r="F31" s="3"/>
      <c r="G31" s="211">
        <f>Tuesday!C28</f>
        <v>0</v>
      </c>
      <c r="H31" s="224" t="str">
        <f>Tuesday!I28</f>
        <v/>
      </c>
      <c r="I31" s="3"/>
      <c r="J31" s="211">
        <f>Wednesday!C28</f>
        <v>0</v>
      </c>
      <c r="K31" s="224" t="str">
        <f>Wednesday!I28</f>
        <v/>
      </c>
      <c r="L31" s="3"/>
      <c r="M31" s="211">
        <f>Thursday!C28</f>
        <v>0</v>
      </c>
      <c r="N31" s="224" t="str">
        <f>Thursday!I28</f>
        <v/>
      </c>
      <c r="O31" s="3"/>
      <c r="P31" s="225">
        <f>Friday!C28</f>
        <v>0</v>
      </c>
      <c r="Q31" s="224" t="str">
        <f>Friday!I28</f>
        <v/>
      </c>
    </row>
    <row r="32" spans="3:17" s="5" customFormat="1" x14ac:dyDescent="0.25">
      <c r="D32" s="213">
        <f>Monday!C29</f>
        <v>0</v>
      </c>
      <c r="E32" s="214" t="str">
        <f>Monday!I29</f>
        <v/>
      </c>
      <c r="F32" s="3"/>
      <c r="G32" s="213">
        <f>Tuesday!C29</f>
        <v>0</v>
      </c>
      <c r="H32" s="218" t="str">
        <f>Tuesday!I29</f>
        <v/>
      </c>
      <c r="I32" s="3"/>
      <c r="J32" s="213">
        <f>Wednesday!C29</f>
        <v>0</v>
      </c>
      <c r="K32" s="218" t="str">
        <f>Wednesday!I29</f>
        <v/>
      </c>
      <c r="L32" s="3"/>
      <c r="M32" s="213">
        <f>Thursday!C29</f>
        <v>0</v>
      </c>
      <c r="N32" s="218" t="str">
        <f>Thursday!I29</f>
        <v/>
      </c>
      <c r="O32" s="3"/>
      <c r="P32" s="222">
        <f>Friday!C29</f>
        <v>0</v>
      </c>
      <c r="Q32" s="218" t="str">
        <f>Friday!I29</f>
        <v/>
      </c>
    </row>
    <row r="33" spans="4:20" s="5" customFormat="1" x14ac:dyDescent="0.25">
      <c r="D33" s="211">
        <f>Monday!C29</f>
        <v>0</v>
      </c>
      <c r="E33" s="212" t="str">
        <f>Monday!I29</f>
        <v/>
      </c>
      <c r="F33" s="3"/>
      <c r="G33" s="211">
        <f>Tuesday!C30</f>
        <v>0</v>
      </c>
      <c r="H33" s="224" t="str">
        <f>Tuesday!I30</f>
        <v/>
      </c>
      <c r="I33" s="3"/>
      <c r="J33" s="211">
        <f>Wednesday!C30</f>
        <v>0</v>
      </c>
      <c r="K33" s="224" t="str">
        <f>Wednesday!I30</f>
        <v/>
      </c>
      <c r="L33" s="3"/>
      <c r="M33" s="211">
        <f>Thursday!C30</f>
        <v>0</v>
      </c>
      <c r="N33" s="224" t="str">
        <f>Thursday!I30</f>
        <v/>
      </c>
      <c r="O33" s="3"/>
      <c r="P33" s="225">
        <f>Friday!C30</f>
        <v>0</v>
      </c>
      <c r="Q33" s="224" t="str">
        <f>Friday!I30</f>
        <v/>
      </c>
    </row>
    <row r="34" spans="4:20" s="5" customFormat="1" ht="15.75" thickBot="1" x14ac:dyDescent="0.3">
      <c r="D34" s="215">
        <f>Monday!C29</f>
        <v>0</v>
      </c>
      <c r="E34" s="216" t="str">
        <f>Monday!I29</f>
        <v/>
      </c>
      <c r="F34" s="3"/>
      <c r="G34" s="215">
        <f>Tuesday!C31</f>
        <v>0</v>
      </c>
      <c r="H34" s="219" t="str">
        <f>Tuesday!I31</f>
        <v/>
      </c>
      <c r="I34" s="3"/>
      <c r="J34" s="215">
        <f>Wednesday!C31</f>
        <v>0</v>
      </c>
      <c r="K34" s="219" t="str">
        <f>Wednesday!I31</f>
        <v/>
      </c>
      <c r="L34" s="3"/>
      <c r="M34" s="215">
        <f>Thursday!C31</f>
        <v>0</v>
      </c>
      <c r="N34" s="219" t="str">
        <f>Thursday!I31</f>
        <v/>
      </c>
      <c r="O34" s="3"/>
      <c r="P34" s="223">
        <f>Friday!C31</f>
        <v>0</v>
      </c>
      <c r="Q34" s="219" t="str">
        <f>Friday!I31</f>
        <v/>
      </c>
    </row>
    <row r="35" spans="4:20" s="5" customFormat="1" ht="20.25" thickTop="1" thickBot="1" x14ac:dyDescent="0.3">
      <c r="D35" s="183" t="s">
        <v>149</v>
      </c>
      <c r="E35" s="243">
        <f>SUM(E6:E34)</f>
        <v>-130.00000000000065</v>
      </c>
      <c r="F35" s="3"/>
      <c r="G35" s="183" t="s">
        <v>149</v>
      </c>
      <c r="H35" s="243">
        <f>SUM(H6:H34)</f>
        <v>0</v>
      </c>
      <c r="I35" s="3"/>
      <c r="J35" s="183" t="s">
        <v>149</v>
      </c>
      <c r="K35" s="243">
        <f>SUM(K6:K34)</f>
        <v>0</v>
      </c>
      <c r="L35" s="3"/>
      <c r="M35" s="183" t="s">
        <v>149</v>
      </c>
      <c r="N35" s="243">
        <f>SUM(N6:N34)</f>
        <v>0</v>
      </c>
      <c r="O35" s="3"/>
      <c r="P35" s="183" t="s">
        <v>149</v>
      </c>
      <c r="Q35" s="243">
        <f>SUM(Q6:Q34)</f>
        <v>0</v>
      </c>
    </row>
    <row r="36" spans="4:20" s="5" customFormat="1" ht="19.5" thickTop="1" x14ac:dyDescent="0.25">
      <c r="D36" s="236" t="s">
        <v>150</v>
      </c>
      <c r="E36" s="237" t="s">
        <v>91</v>
      </c>
      <c r="F36" s="3"/>
      <c r="G36" s="236" t="s">
        <v>150</v>
      </c>
      <c r="H36" s="237" t="s">
        <v>91</v>
      </c>
      <c r="I36" s="3"/>
      <c r="J36" s="236" t="s">
        <v>150</v>
      </c>
      <c r="K36" s="241" t="s">
        <v>91</v>
      </c>
      <c r="L36" s="3"/>
      <c r="M36" s="236" t="s">
        <v>150</v>
      </c>
      <c r="N36" s="241" t="s">
        <v>91</v>
      </c>
      <c r="O36" s="3"/>
      <c r="P36" s="236" t="s">
        <v>150</v>
      </c>
      <c r="Q36" s="241" t="s">
        <v>91</v>
      </c>
    </row>
    <row r="37" spans="4:20" s="5" customFormat="1" ht="19.5" thickBot="1" x14ac:dyDescent="0.3">
      <c r="D37" s="238">
        <f>SUMIF($E$5:$E$34,"&lt;0")</f>
        <v>-184.00000000000028</v>
      </c>
      <c r="E37" s="239">
        <f>SUMIF($E$5:$E$34,"&gt;0")</f>
        <v>53.999999999999645</v>
      </c>
      <c r="F37" s="3"/>
      <c r="G37" s="240">
        <f>SUMIF($H$5:$H$34,"&lt;0")</f>
        <v>0</v>
      </c>
      <c r="H37" s="242">
        <f>SUMIF($H$5:$H$34,"&gt;0")</f>
        <v>0</v>
      </c>
      <c r="I37" s="3"/>
      <c r="J37" s="240">
        <f>SUMIF($K$5:$K$34,"&lt;0")</f>
        <v>0</v>
      </c>
      <c r="K37" s="242">
        <f>SUMIF($K$5:$K$34,"&gt;0")</f>
        <v>0</v>
      </c>
      <c r="L37" s="3"/>
      <c r="M37" s="240">
        <f>SUMIF($N$5:$N$34,"&lt;0")</f>
        <v>0</v>
      </c>
      <c r="N37" s="242">
        <f>SUMIF($N$5:$N$34,"&gt;0")</f>
        <v>0</v>
      </c>
      <c r="O37" s="3"/>
      <c r="P37" s="240">
        <f>SUMIF($Q$5:$Q$34,"&lt;0")</f>
        <v>0</v>
      </c>
      <c r="Q37" s="242">
        <f>SUMIF($Q$5:$Q$34,"&gt;0")</f>
        <v>0</v>
      </c>
    </row>
    <row r="38" spans="4:20" s="5" customFormat="1" ht="19.5" thickTop="1" x14ac:dyDescent="0.25">
      <c r="D38" s="69"/>
      <c r="E38" s="70"/>
      <c r="F38" s="3"/>
      <c r="G38" s="69"/>
      <c r="H38" s="70"/>
      <c r="I38" s="3"/>
      <c r="J38" s="69"/>
      <c r="K38" s="70"/>
      <c r="L38" s="3"/>
      <c r="M38" s="69"/>
      <c r="N38" s="70"/>
      <c r="O38" s="3"/>
      <c r="P38" s="69"/>
      <c r="Q38" s="70"/>
    </row>
    <row r="39" spans="4:20" s="5" customFormat="1" ht="18.75" x14ac:dyDescent="0.25">
      <c r="D39" s="69"/>
      <c r="E39" s="70"/>
      <c r="F39" s="3"/>
      <c r="G39" s="69"/>
      <c r="H39" s="70"/>
      <c r="I39" s="3"/>
      <c r="J39" s="69"/>
      <c r="K39" s="70"/>
      <c r="L39" s="3"/>
      <c r="M39" s="69"/>
      <c r="N39" s="70"/>
      <c r="O39" s="3"/>
      <c r="P39" s="69"/>
      <c r="Q39" s="70"/>
    </row>
    <row r="40" spans="4:20" s="5" customFormat="1" x14ac:dyDescent="0.25">
      <c r="D40" s="3"/>
      <c r="E40" s="3"/>
      <c r="F40" s="3"/>
      <c r="G40" s="3"/>
      <c r="H40" s="3"/>
      <c r="I40" s="3"/>
      <c r="J40" s="94"/>
      <c r="K40" s="94"/>
      <c r="L40" s="3"/>
      <c r="M40" s="3"/>
      <c r="N40" s="3"/>
      <c r="O40" s="3"/>
      <c r="P40" s="3"/>
      <c r="Q40" s="3"/>
      <c r="R40" s="71"/>
      <c r="S40" s="71"/>
      <c r="T40" s="71"/>
    </row>
  </sheetData>
  <sheetProtection selectLockedCells="1" selectUnlockedCells="1"/>
  <mergeCells count="14">
    <mergeCell ref="A1:K1"/>
    <mergeCell ref="O1:P1"/>
    <mergeCell ref="L1:N1"/>
    <mergeCell ref="J40:K40"/>
    <mergeCell ref="P4:Q4"/>
    <mergeCell ref="M4:N4"/>
    <mergeCell ref="J4:K4"/>
    <mergeCell ref="G4:H4"/>
    <mergeCell ref="D4:E4"/>
    <mergeCell ref="D3:E3"/>
    <mergeCell ref="G3:H3"/>
    <mergeCell ref="J3:K3"/>
    <mergeCell ref="M3:N3"/>
    <mergeCell ref="P3:Q3"/>
  </mergeCells>
  <conditionalFormatting sqref="E6:E39 H6:H39 K6:K39 N6:N39 Q6:Q39">
    <cfRule type="cellIs" dxfId="52" priority="19" operator="lessThan">
      <formula>0</formula>
    </cfRule>
    <cfRule type="cellIs" dxfId="51" priority="20" operator="greaterThan">
      <formula>0</formula>
    </cfRule>
  </conditionalFormatting>
  <conditionalFormatting sqref="A9">
    <cfRule type="cellIs" dxfId="50" priority="17" operator="lessThan">
      <formula>0</formula>
    </cfRule>
    <cfRule type="cellIs" dxfId="49" priority="18" operator="greaterThan">
      <formula>0</formula>
    </cfRule>
  </conditionalFormatting>
  <conditionalFormatting sqref="R1:S2">
    <cfRule type="cellIs" dxfId="48" priority="15" operator="lessThan">
      <formula>0</formula>
    </cfRule>
    <cfRule type="cellIs" dxfId="47" priority="16" operator="greaterThan">
      <formula>0</formula>
    </cfRule>
  </conditionalFormatting>
  <conditionalFormatting sqref="O1:P2">
    <cfRule type="cellIs" dxfId="46" priority="13" operator="lessThan">
      <formula>0</formula>
    </cfRule>
    <cfRule type="cellIs" dxfId="45" priority="14" operator="greaterThan">
      <formula>0</formula>
    </cfRule>
  </conditionalFormatting>
  <conditionalFormatting sqref="Q1:Q2">
    <cfRule type="expression" dxfId="44" priority="10">
      <formula>O1&gt;0</formula>
    </cfRule>
    <cfRule type="expression" dxfId="43" priority="11">
      <formula>O1&lt;0</formula>
    </cfRule>
  </conditionalFormatting>
  <conditionalFormatting sqref="F5:F6 I5:I6 L5:L6 R5:R6">
    <cfRule type="cellIs" dxfId="42" priority="7" operator="lessThan">
      <formula>0</formula>
    </cfRule>
    <cfRule type="cellIs" dxfId="41" priority="8" operator="greaterThan">
      <formula>0</formula>
    </cfRule>
  </conditionalFormatting>
  <conditionalFormatting sqref="O5:O6">
    <cfRule type="cellIs" dxfId="40" priority="4" operator="lessThan">
      <formula>0</formula>
    </cfRule>
    <cfRule type="cellIs" dxfId="39" priority="5" operator="greaterThan">
      <formula>0</formula>
    </cfRule>
  </conditionalFormatting>
  <conditionalFormatting sqref="D37">
    <cfRule type="cellIs" dxfId="38" priority="3" operator="lessThan">
      <formula>0</formula>
    </cfRule>
  </conditionalFormatting>
  <conditionalFormatting sqref="G37">
    <cfRule type="cellIs" dxfId="37" priority="2" operator="lessThan">
      <formula>0</formula>
    </cfRule>
  </conditionalFormatting>
  <conditionalFormatting sqref="J37 M37 P37">
    <cfRule type="cellIs" dxfId="36" priority="1" operator="lessThan">
      <formula>0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BD74B-9D20-47DC-9217-A6ED2CBA9BBF}">
  <sheetPr codeName="Sheet6"/>
  <dimension ref="A1:U23"/>
  <sheetViews>
    <sheetView zoomScaleNormal="100" workbookViewId="0">
      <selection activeCell="J19" sqref="J19"/>
    </sheetView>
  </sheetViews>
  <sheetFormatPr defaultColWidth="0" defaultRowHeight="15" zeroHeight="1" x14ac:dyDescent="0.25"/>
  <cols>
    <col min="1" max="1" width="7.42578125" style="2" customWidth="1"/>
    <col min="2" max="20" width="9.140625" style="2" customWidth="1"/>
    <col min="21" max="21" width="6.85546875" style="2" customWidth="1"/>
    <col min="22" max="16383" width="9.140625" hidden="1"/>
    <col min="16384" max="16384" width="9.140625" hidden="1" customWidth="1"/>
  </cols>
  <sheetData>
    <row r="1" spans="1:2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117"/>
      <c r="P1" s="117"/>
      <c r="Q1" s="117"/>
      <c r="R1" s="116"/>
      <c r="S1" s="116"/>
      <c r="T1" s="116"/>
      <c r="U1" s="3"/>
    </row>
    <row r="2" spans="1:21" ht="15" customHeight="1" x14ac:dyDescent="0.25">
      <c r="A2" s="3"/>
      <c r="B2" s="188">
        <f>Monday!B1</f>
        <v>43304</v>
      </c>
      <c r="C2" s="189"/>
      <c r="D2" s="190"/>
      <c r="E2" s="110" t="s">
        <v>57</v>
      </c>
      <c r="F2" s="188">
        <f>Friday!B1</f>
        <v>43308</v>
      </c>
      <c r="G2" s="189"/>
      <c r="H2" s="190"/>
      <c r="I2" s="3"/>
      <c r="J2" s="127" t="s">
        <v>58</v>
      </c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3"/>
    </row>
    <row r="3" spans="1:21" ht="15" customHeight="1" x14ac:dyDescent="0.85">
      <c r="A3" s="3"/>
      <c r="B3" s="191"/>
      <c r="C3" s="192"/>
      <c r="D3" s="193"/>
      <c r="E3" s="110"/>
      <c r="F3" s="191"/>
      <c r="G3" s="192"/>
      <c r="H3" s="193"/>
      <c r="I3" s="38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3"/>
    </row>
    <row r="4" spans="1:21" ht="15" customHeight="1" x14ac:dyDescent="0.85">
      <c r="A4" s="3"/>
      <c r="B4" s="194"/>
      <c r="C4" s="195"/>
      <c r="D4" s="196"/>
      <c r="E4" s="110"/>
      <c r="F4" s="194"/>
      <c r="G4" s="195"/>
      <c r="H4" s="196"/>
      <c r="I4" s="38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3"/>
    </row>
    <row r="5" spans="1:2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ht="22.5" customHeight="1" x14ac:dyDescent="0.25">
      <c r="A6" s="3"/>
      <c r="B6" s="39" t="s">
        <v>59</v>
      </c>
      <c r="C6" s="184">
        <f>Monday!B1</f>
        <v>43304</v>
      </c>
      <c r="D6" s="184"/>
      <c r="E6" s="3"/>
      <c r="F6" s="40" t="s">
        <v>59</v>
      </c>
      <c r="G6" s="185">
        <f>Tuesday!B1</f>
        <v>43305</v>
      </c>
      <c r="H6" s="185"/>
      <c r="I6" s="3"/>
      <c r="J6" s="40" t="s">
        <v>59</v>
      </c>
      <c r="K6" s="185">
        <f>Wednesday!B1</f>
        <v>43306</v>
      </c>
      <c r="L6" s="185"/>
      <c r="M6" s="3"/>
      <c r="N6" s="40" t="s">
        <v>59</v>
      </c>
      <c r="O6" s="185">
        <f>Thursday!B1</f>
        <v>43307</v>
      </c>
      <c r="P6" s="185"/>
      <c r="Q6" s="3"/>
      <c r="R6" s="40" t="s">
        <v>59</v>
      </c>
      <c r="S6" s="185">
        <f>Friday!B1</f>
        <v>43308</v>
      </c>
      <c r="T6" s="185"/>
      <c r="U6" s="3"/>
    </row>
    <row r="7" spans="1:21" ht="15" customHeight="1" x14ac:dyDescent="0.25">
      <c r="A7" s="3"/>
      <c r="B7" s="111" t="s">
        <v>60</v>
      </c>
      <c r="C7" s="112"/>
      <c r="D7" s="112"/>
      <c r="E7" s="3"/>
      <c r="F7" s="111" t="s">
        <v>61</v>
      </c>
      <c r="G7" s="112"/>
      <c r="H7" s="112"/>
      <c r="I7" s="3"/>
      <c r="J7" s="111" t="s">
        <v>62</v>
      </c>
      <c r="K7" s="112"/>
      <c r="L7" s="112"/>
      <c r="M7" s="3"/>
      <c r="N7" s="111" t="s">
        <v>63</v>
      </c>
      <c r="O7" s="112"/>
      <c r="P7" s="112"/>
      <c r="Q7" s="3"/>
      <c r="R7" s="111" t="s">
        <v>64</v>
      </c>
      <c r="S7" s="112"/>
      <c r="T7" s="112"/>
      <c r="U7" s="3"/>
    </row>
    <row r="8" spans="1:21" ht="32.25" customHeight="1" x14ac:dyDescent="0.25">
      <c r="A8" s="3"/>
      <c r="B8" s="112"/>
      <c r="C8" s="112"/>
      <c r="D8" s="112"/>
      <c r="E8" s="3"/>
      <c r="F8" s="112"/>
      <c r="G8" s="112"/>
      <c r="H8" s="112"/>
      <c r="I8" s="3"/>
      <c r="J8" s="112"/>
      <c r="K8" s="112"/>
      <c r="L8" s="112"/>
      <c r="M8" s="3"/>
      <c r="N8" s="112"/>
      <c r="O8" s="112"/>
      <c r="P8" s="112"/>
      <c r="Q8" s="3"/>
      <c r="R8" s="112"/>
      <c r="S8" s="112"/>
      <c r="T8" s="112"/>
      <c r="U8" s="3"/>
    </row>
    <row r="9" spans="1:21" ht="22.5" x14ac:dyDescent="0.25">
      <c r="A9" s="3"/>
      <c r="B9" s="3"/>
      <c r="C9" s="148"/>
      <c r="D9" s="3"/>
      <c r="E9" s="3"/>
      <c r="F9" s="3"/>
      <c r="G9" s="41"/>
      <c r="H9" s="3"/>
      <c r="I9" s="3"/>
      <c r="J9" s="3"/>
      <c r="K9" s="41"/>
      <c r="L9" s="3"/>
      <c r="M9" s="3"/>
      <c r="N9" s="3"/>
      <c r="O9" s="41"/>
      <c r="P9" s="3"/>
      <c r="Q9" s="3"/>
      <c r="R9" s="3"/>
      <c r="S9" s="41"/>
      <c r="T9" s="3"/>
      <c r="U9" s="3"/>
    </row>
    <row r="10" spans="1:21" x14ac:dyDescent="0.25">
      <c r="A10" s="3"/>
      <c r="B10" s="99" t="s">
        <v>22</v>
      </c>
      <c r="C10" s="98">
        <f>Monday!N7</f>
        <v>-130.00000000000065</v>
      </c>
      <c r="D10" s="98"/>
      <c r="E10" s="3"/>
      <c r="F10" s="99" t="s">
        <v>22</v>
      </c>
      <c r="G10" s="98">
        <f>Tuesday!N7</f>
        <v>0</v>
      </c>
      <c r="H10" s="98"/>
      <c r="I10" s="3"/>
      <c r="J10" s="99" t="s">
        <v>22</v>
      </c>
      <c r="K10" s="98">
        <f>Wednesday!N7</f>
        <v>0</v>
      </c>
      <c r="L10" s="98"/>
      <c r="M10" s="3"/>
      <c r="N10" s="99" t="s">
        <v>22</v>
      </c>
      <c r="O10" s="98">
        <f>Thursday!N7</f>
        <v>0</v>
      </c>
      <c r="P10" s="98"/>
      <c r="Q10" s="3"/>
      <c r="R10" s="99" t="s">
        <v>22</v>
      </c>
      <c r="S10" s="98">
        <f>Friday!N7</f>
        <v>0</v>
      </c>
      <c r="T10" s="98"/>
      <c r="U10" s="3"/>
    </row>
    <row r="11" spans="1:21" x14ac:dyDescent="0.25">
      <c r="A11" s="3"/>
      <c r="B11" s="99"/>
      <c r="C11" s="98"/>
      <c r="D11" s="98"/>
      <c r="E11" s="3"/>
      <c r="F11" s="99"/>
      <c r="G11" s="98"/>
      <c r="H11" s="98"/>
      <c r="I11" s="3"/>
      <c r="J11" s="99"/>
      <c r="K11" s="98"/>
      <c r="L11" s="98"/>
      <c r="M11" s="3"/>
      <c r="N11" s="99"/>
      <c r="O11" s="98"/>
      <c r="P11" s="98"/>
      <c r="Q11" s="3"/>
      <c r="R11" s="99"/>
      <c r="S11" s="98"/>
      <c r="T11" s="98"/>
      <c r="U11" s="3"/>
    </row>
    <row r="12" spans="1:21" ht="22.5" customHeight="1" x14ac:dyDescent="0.25">
      <c r="A12" s="3"/>
      <c r="B12" s="42"/>
      <c r="C12" s="42"/>
      <c r="D12" s="42"/>
      <c r="E12" s="3"/>
      <c r="F12" s="42"/>
      <c r="G12" s="42"/>
      <c r="H12" s="42"/>
      <c r="I12" s="3"/>
      <c r="J12" s="42"/>
      <c r="K12" s="42"/>
      <c r="L12" s="42"/>
      <c r="M12" s="3"/>
      <c r="N12" s="42"/>
      <c r="O12" s="42"/>
      <c r="P12" s="42"/>
      <c r="Q12" s="3"/>
      <c r="R12" s="3"/>
      <c r="S12" s="3"/>
      <c r="T12" s="3"/>
      <c r="U12" s="3"/>
    </row>
    <row r="13" spans="1:21" ht="15" customHeight="1" x14ac:dyDescent="0.25">
      <c r="A13" s="3"/>
      <c r="B13" s="3"/>
      <c r="C13" s="3"/>
      <c r="D13" s="3"/>
      <c r="E13" s="3"/>
      <c r="F13" s="3"/>
      <c r="G13" s="101" t="s">
        <v>65</v>
      </c>
      <c r="H13" s="102"/>
      <c r="I13" s="102"/>
      <c r="J13" s="103"/>
      <c r="K13" s="3"/>
      <c r="L13" s="113" t="s">
        <v>22</v>
      </c>
      <c r="M13" s="118">
        <f>SUM(C10+G10+K10+O10+S10)</f>
        <v>-130.00000000000065</v>
      </c>
      <c r="N13" s="119"/>
      <c r="O13" s="120"/>
      <c r="P13" s="3"/>
      <c r="Q13" s="3"/>
      <c r="R13" s="3"/>
      <c r="S13" s="3"/>
      <c r="T13" s="3"/>
      <c r="U13" s="3"/>
    </row>
    <row r="14" spans="1:21" ht="15" customHeight="1" x14ac:dyDescent="0.25">
      <c r="A14" s="3"/>
      <c r="B14" s="3"/>
      <c r="C14" s="3"/>
      <c r="D14" s="3"/>
      <c r="E14" s="3"/>
      <c r="F14" s="3"/>
      <c r="G14" s="104"/>
      <c r="H14" s="105"/>
      <c r="I14" s="105"/>
      <c r="J14" s="106"/>
      <c r="K14" s="43"/>
      <c r="L14" s="114"/>
      <c r="M14" s="121"/>
      <c r="N14" s="122"/>
      <c r="O14" s="123"/>
      <c r="P14" s="3"/>
      <c r="Q14" s="3"/>
      <c r="R14" s="3"/>
      <c r="S14" s="3"/>
      <c r="T14" s="3"/>
      <c r="U14" s="3"/>
    </row>
    <row r="15" spans="1:21" ht="22.5" customHeight="1" x14ac:dyDescent="0.25">
      <c r="A15" s="3"/>
      <c r="B15" s="3"/>
      <c r="C15" s="3"/>
      <c r="D15" s="3"/>
      <c r="E15" s="3"/>
      <c r="F15" s="3"/>
      <c r="G15" s="107"/>
      <c r="H15" s="108"/>
      <c r="I15" s="108"/>
      <c r="J15" s="109"/>
      <c r="K15" s="3"/>
      <c r="L15" s="115"/>
      <c r="M15" s="124"/>
      <c r="N15" s="125"/>
      <c r="O15" s="126"/>
      <c r="P15" s="3"/>
      <c r="Q15" s="3"/>
      <c r="R15" s="3"/>
      <c r="S15" s="3"/>
      <c r="T15" s="3"/>
      <c r="U15" s="3"/>
    </row>
    <row r="16" spans="1:21" ht="15.75" hidden="1" thickTop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 x14ac:dyDescent="0.25">
      <c r="A18" s="3"/>
      <c r="B18" s="3"/>
      <c r="C18" s="3"/>
      <c r="D18" s="3"/>
      <c r="E18" s="20"/>
      <c r="F18" s="44"/>
      <c r="G18" s="44"/>
      <c r="H18" s="149" t="s">
        <v>0</v>
      </c>
      <c r="I18" s="100" t="s">
        <v>66</v>
      </c>
      <c r="J18" s="186" t="s">
        <v>67</v>
      </c>
      <c r="K18" s="187" t="s">
        <v>68</v>
      </c>
      <c r="L18" s="187" t="s">
        <v>69</v>
      </c>
      <c r="M18" s="187" t="s">
        <v>70</v>
      </c>
      <c r="N18" s="3"/>
      <c r="O18" s="3"/>
      <c r="P18" s="3"/>
      <c r="Q18" s="3"/>
      <c r="R18" s="3"/>
      <c r="S18" s="3"/>
      <c r="T18" s="3"/>
      <c r="U18" s="3"/>
    </row>
    <row r="19" spans="1:21" x14ac:dyDescent="0.25">
      <c r="A19" s="3"/>
      <c r="B19" s="3"/>
      <c r="C19" s="3"/>
      <c r="D19" s="3"/>
      <c r="E19" s="44"/>
      <c r="F19" s="44"/>
      <c r="G19" s="44"/>
      <c r="H19" s="149"/>
      <c r="I19" s="100"/>
      <c r="J19" s="45"/>
      <c r="K19" s="45"/>
      <c r="L19" s="45"/>
      <c r="M19" s="45"/>
      <c r="N19" s="3"/>
      <c r="O19" s="3"/>
      <c r="P19" s="3"/>
      <c r="Q19" s="3"/>
      <c r="R19" s="3"/>
      <c r="S19" s="3"/>
      <c r="T19" s="3"/>
      <c r="U19" s="3"/>
    </row>
    <row r="20" spans="1:21" x14ac:dyDescent="0.25">
      <c r="A20" s="3"/>
      <c r="B20" s="94"/>
      <c r="C20" s="94"/>
      <c r="D20" s="46"/>
      <c r="E20" s="3"/>
      <c r="F20" s="3"/>
      <c r="G20" s="3"/>
      <c r="H20" s="3"/>
      <c r="I20" s="3"/>
      <c r="J20" s="3"/>
      <c r="K20" s="94"/>
      <c r="L20" s="94"/>
      <c r="M20" s="3"/>
      <c r="N20" s="3"/>
      <c r="O20" s="3"/>
      <c r="P20" s="3"/>
      <c r="Q20" s="3"/>
      <c r="R20" s="3"/>
      <c r="S20" s="3"/>
      <c r="T20" s="3"/>
      <c r="U20" s="3"/>
    </row>
    <row r="21" spans="1:21" hidden="1" x14ac:dyDescent="0.25"/>
    <row r="22" spans="1:21" hidden="1" x14ac:dyDescent="0.25"/>
    <row r="23" spans="1:21" hidden="1" x14ac:dyDescent="0.25"/>
  </sheetData>
  <sheetProtection selectLockedCells="1"/>
  <mergeCells count="33">
    <mergeCell ref="S10:T11"/>
    <mergeCell ref="L13:L15"/>
    <mergeCell ref="R1:T1"/>
    <mergeCell ref="O1:Q1"/>
    <mergeCell ref="S6:T6"/>
    <mergeCell ref="R7:T8"/>
    <mergeCell ref="O6:P6"/>
    <mergeCell ref="N7:P8"/>
    <mergeCell ref="M13:O15"/>
    <mergeCell ref="N10:N11"/>
    <mergeCell ref="O10:P11"/>
    <mergeCell ref="K6:L6"/>
    <mergeCell ref="J7:L8"/>
    <mergeCell ref="J2:T4"/>
    <mergeCell ref="F2:H4"/>
    <mergeCell ref="E2:E4"/>
    <mergeCell ref="B2:D4"/>
    <mergeCell ref="F7:H8"/>
    <mergeCell ref="B7:D8"/>
    <mergeCell ref="C6:D6"/>
    <mergeCell ref="G6:H6"/>
    <mergeCell ref="G10:H11"/>
    <mergeCell ref="R10:R11"/>
    <mergeCell ref="B20:C20"/>
    <mergeCell ref="K20:L20"/>
    <mergeCell ref="B10:B11"/>
    <mergeCell ref="C10:D11"/>
    <mergeCell ref="K10:L11"/>
    <mergeCell ref="I18:I19"/>
    <mergeCell ref="F10:F11"/>
    <mergeCell ref="G13:J15"/>
    <mergeCell ref="J10:J11"/>
    <mergeCell ref="H18:H19"/>
  </mergeCells>
  <conditionalFormatting sqref="C10:D11">
    <cfRule type="cellIs" dxfId="35" priority="10" operator="lessThan">
      <formula>0</formula>
    </cfRule>
  </conditionalFormatting>
  <conditionalFormatting sqref="G10:H11">
    <cfRule type="cellIs" dxfId="34" priority="9" operator="lessThan">
      <formula>0</formula>
    </cfRule>
  </conditionalFormatting>
  <conditionalFormatting sqref="K10:L11">
    <cfRule type="cellIs" dxfId="33" priority="8" operator="lessThan">
      <formula>0</formula>
    </cfRule>
  </conditionalFormatting>
  <conditionalFormatting sqref="O10:P11">
    <cfRule type="cellIs" dxfId="32" priority="7" operator="lessThan">
      <formula>0</formula>
    </cfRule>
  </conditionalFormatting>
  <conditionalFormatting sqref="S10:T11">
    <cfRule type="cellIs" dxfId="31" priority="6" operator="lessThan">
      <formula>0</formula>
    </cfRule>
  </conditionalFormatting>
  <conditionalFormatting sqref="M13:O15">
    <cfRule type="cellIs" dxfId="30" priority="4" operator="greaterThan">
      <formula>0</formula>
    </cfRule>
    <cfRule type="cellIs" dxfId="29" priority="5" operator="lessThan">
      <formula>0</formula>
    </cfRule>
  </conditionalFormatting>
  <conditionalFormatting sqref="C10:D11 G10:H11 K10:L11 O10:P11 S10:T11">
    <cfRule type="cellIs" dxfId="28" priority="3" operator="greaterThan">
      <formula>0</formula>
    </cfRule>
  </conditionalFormatting>
  <conditionalFormatting sqref="J19:M19">
    <cfRule type="cellIs" dxfId="27" priority="1" operator="lessThan">
      <formula>0</formula>
    </cfRule>
    <cfRule type="cellIs" dxfId="26" priority="2" operator="greaterThan">
      <formula>0</formula>
    </cfRule>
  </conditionalFormatting>
  <pageMargins left="0.7" right="0.7" top="0.75" bottom="0.75" header="0.3" footer="0.3"/>
  <pageSetup paperSize="9" orientation="portrait" r:id="rId1"/>
  <ignoredErrors>
    <ignoredError sqref="G11:T11 M13 C6:F6 H6:J6 L6:N6 P6:R6 T6 H10:J10 L10:N10 P10:R10 T10" unlockedFormula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08205-83F1-4748-B03A-8852E102EC16}">
  <sheetPr codeName="Sheet7"/>
  <dimension ref="A1:W23"/>
  <sheetViews>
    <sheetView zoomScaleNormal="100" workbookViewId="0">
      <selection activeCell="F19" sqref="F19"/>
    </sheetView>
  </sheetViews>
  <sheetFormatPr defaultColWidth="0" defaultRowHeight="0" customHeight="1" zeroHeight="1" x14ac:dyDescent="0.25"/>
  <cols>
    <col min="1" max="1" width="7.42578125" style="3" customWidth="1"/>
    <col min="2" max="20" width="9.140625" style="3" customWidth="1"/>
    <col min="21" max="21" width="6.85546875" style="3" customWidth="1"/>
    <col min="22" max="23" width="0" style="1" hidden="1"/>
    <col min="24" max="16383" width="9.140625" style="1" hidden="1"/>
    <col min="16384" max="16384" width="9.140625" style="1" hidden="1" customWidth="1"/>
  </cols>
  <sheetData>
    <row r="1" spans="2:20" ht="15" x14ac:dyDescent="0.25">
      <c r="M1" s="117"/>
      <c r="N1" s="117"/>
      <c r="O1" s="117"/>
      <c r="P1" s="116"/>
      <c r="Q1" s="116"/>
      <c r="R1" s="116"/>
      <c r="S1" s="47"/>
      <c r="T1" s="47"/>
    </row>
    <row r="2" spans="2:20" ht="15" customHeight="1" x14ac:dyDescent="0.25">
      <c r="B2" s="48"/>
      <c r="C2" s="49"/>
      <c r="D2" s="200" t="str">
        <f ca="1">TEXT(TODAY(),"MM-YYYY")</f>
        <v>07-2018</v>
      </c>
      <c r="E2" s="201"/>
      <c r="F2" s="202"/>
      <c r="H2" s="127" t="s">
        <v>71</v>
      </c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50"/>
      <c r="T2" s="50"/>
    </row>
    <row r="3" spans="2:20" ht="15" customHeight="1" x14ac:dyDescent="0.25">
      <c r="B3" s="48"/>
      <c r="C3" s="49"/>
      <c r="D3" s="203"/>
      <c r="E3" s="204"/>
      <c r="F3" s="205"/>
      <c r="G3" s="51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50"/>
      <c r="T3" s="50"/>
    </row>
    <row r="4" spans="2:20" ht="15" customHeight="1" x14ac:dyDescent="0.25">
      <c r="B4" s="48"/>
      <c r="C4" s="49"/>
      <c r="D4" s="206"/>
      <c r="E4" s="207"/>
      <c r="F4" s="208"/>
      <c r="G4" s="51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50"/>
      <c r="T4" s="50"/>
    </row>
    <row r="5" spans="2:20" ht="15" customHeight="1" x14ac:dyDescent="0.25">
      <c r="B5" s="48"/>
      <c r="C5" s="49"/>
      <c r="D5" s="52"/>
      <c r="E5" s="52"/>
      <c r="F5" s="52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</row>
    <row r="6" spans="2:20" ht="22.5" customHeight="1" x14ac:dyDescent="0.25">
      <c r="B6" s="43"/>
      <c r="D6" s="40" t="s">
        <v>72</v>
      </c>
      <c r="E6" s="197" t="str">
        <f>Weekly!J18</f>
        <v>2 To 6</v>
      </c>
      <c r="F6" s="198"/>
      <c r="H6" s="40" t="s">
        <v>59</v>
      </c>
      <c r="I6" s="197" t="str">
        <f>Weekly!K18</f>
        <v>9 To 13</v>
      </c>
      <c r="J6" s="198"/>
      <c r="L6" s="40" t="s">
        <v>59</v>
      </c>
      <c r="M6" s="197" t="str">
        <f>Weekly!L18</f>
        <v>16 To 20</v>
      </c>
      <c r="N6" s="198"/>
      <c r="P6" s="40" t="s">
        <v>59</v>
      </c>
      <c r="Q6" s="197" t="str">
        <f>Weekly!M18</f>
        <v>23 To 27</v>
      </c>
      <c r="R6" s="198"/>
      <c r="S6" s="53"/>
      <c r="T6" s="53"/>
    </row>
    <row r="7" spans="2:20" ht="15" customHeight="1" x14ac:dyDescent="0.25">
      <c r="B7" s="51"/>
      <c r="D7" s="135" t="s">
        <v>73</v>
      </c>
      <c r="E7" s="136"/>
      <c r="F7" s="137"/>
      <c r="H7" s="135" t="s">
        <v>74</v>
      </c>
      <c r="I7" s="136"/>
      <c r="J7" s="137"/>
      <c r="L7" s="135" t="s">
        <v>75</v>
      </c>
      <c r="M7" s="136"/>
      <c r="N7" s="137"/>
      <c r="P7" s="135" t="s">
        <v>76</v>
      </c>
      <c r="Q7" s="136"/>
      <c r="R7" s="137"/>
      <c r="S7" s="54"/>
      <c r="T7" s="54"/>
    </row>
    <row r="8" spans="2:20" ht="32.25" customHeight="1" x14ac:dyDescent="0.25">
      <c r="B8" s="15"/>
      <c r="D8" s="138"/>
      <c r="E8" s="139"/>
      <c r="F8" s="140"/>
      <c r="H8" s="138"/>
      <c r="I8" s="139"/>
      <c r="J8" s="140"/>
      <c r="L8" s="138"/>
      <c r="M8" s="139"/>
      <c r="N8" s="140"/>
      <c r="P8" s="138"/>
      <c r="Q8" s="139"/>
      <c r="R8" s="140"/>
      <c r="S8" s="54"/>
      <c r="T8" s="54"/>
    </row>
    <row r="9" spans="2:20" ht="22.5" customHeight="1" x14ac:dyDescent="0.25">
      <c r="E9" s="41"/>
      <c r="I9" s="41"/>
      <c r="M9" s="41"/>
      <c r="Q9" s="41"/>
    </row>
    <row r="10" spans="2:20" ht="15" customHeight="1" x14ac:dyDescent="0.25">
      <c r="B10" s="55"/>
      <c r="D10" s="129" t="s">
        <v>22</v>
      </c>
      <c r="E10" s="131">
        <f>Weekly!J19</f>
        <v>0</v>
      </c>
      <c r="F10" s="132"/>
      <c r="H10" s="129" t="s">
        <v>22</v>
      </c>
      <c r="I10" s="131">
        <f>Weekly!K19</f>
        <v>0</v>
      </c>
      <c r="J10" s="132"/>
      <c r="L10" s="129" t="s">
        <v>22</v>
      </c>
      <c r="M10" s="131">
        <f>Weekly!L19</f>
        <v>0</v>
      </c>
      <c r="N10" s="132"/>
      <c r="P10" s="129" t="s">
        <v>22</v>
      </c>
      <c r="Q10" s="131">
        <f>Weekly!M19</f>
        <v>0</v>
      </c>
      <c r="R10" s="132"/>
      <c r="S10" s="54"/>
      <c r="T10" s="54"/>
    </row>
    <row r="11" spans="2:20" ht="15" customHeight="1" x14ac:dyDescent="0.25">
      <c r="B11" s="55"/>
      <c r="D11" s="130"/>
      <c r="E11" s="133"/>
      <c r="F11" s="134"/>
      <c r="H11" s="130"/>
      <c r="I11" s="133"/>
      <c r="J11" s="134"/>
      <c r="L11" s="130"/>
      <c r="M11" s="133"/>
      <c r="N11" s="134"/>
      <c r="P11" s="130"/>
      <c r="Q11" s="133"/>
      <c r="R11" s="134"/>
      <c r="S11" s="54"/>
      <c r="T11" s="54"/>
    </row>
    <row r="12" spans="2:20" ht="22.5" customHeight="1" x14ac:dyDescent="0.25">
      <c r="B12" s="42"/>
      <c r="D12" s="42"/>
      <c r="E12" s="42"/>
      <c r="F12" s="42"/>
      <c r="H12" s="42"/>
      <c r="I12" s="42"/>
      <c r="J12" s="42"/>
      <c r="L12" s="42"/>
      <c r="M12" s="42"/>
      <c r="N12" s="42"/>
    </row>
    <row r="13" spans="2:20" ht="15" customHeight="1" x14ac:dyDescent="0.25">
      <c r="B13" s="42"/>
      <c r="D13" s="42"/>
      <c r="E13" s="42"/>
      <c r="G13" s="101" t="s">
        <v>65</v>
      </c>
      <c r="H13" s="102"/>
      <c r="I13" s="102"/>
      <c r="J13" s="103"/>
      <c r="L13" s="113" t="s">
        <v>22</v>
      </c>
      <c r="M13" s="119">
        <f>SUM(E10+I10+M10+Q10)</f>
        <v>0</v>
      </c>
      <c r="N13" s="119"/>
      <c r="O13" s="120"/>
    </row>
    <row r="14" spans="2:20" ht="15" customHeight="1" x14ac:dyDescent="0.25">
      <c r="B14" s="42"/>
      <c r="D14" s="42"/>
      <c r="E14" s="42"/>
      <c r="G14" s="104"/>
      <c r="H14" s="105"/>
      <c r="I14" s="105"/>
      <c r="J14" s="106"/>
      <c r="K14" s="56"/>
      <c r="L14" s="114"/>
      <c r="M14" s="122"/>
      <c r="N14" s="122"/>
      <c r="O14" s="123"/>
    </row>
    <row r="15" spans="2:20" ht="22.5" customHeight="1" x14ac:dyDescent="0.25">
      <c r="B15" s="42"/>
      <c r="D15" s="42"/>
      <c r="E15" s="42"/>
      <c r="G15" s="107"/>
      <c r="H15" s="108"/>
      <c r="I15" s="108"/>
      <c r="J15" s="109"/>
      <c r="K15" s="56"/>
      <c r="L15" s="115"/>
      <c r="M15" s="125"/>
      <c r="N15" s="125"/>
      <c r="O15" s="126"/>
    </row>
    <row r="16" spans="2:20" ht="3" customHeight="1" x14ac:dyDescent="0.25">
      <c r="G16" s="57"/>
      <c r="H16" s="57"/>
      <c r="I16" s="57"/>
      <c r="J16" s="57"/>
      <c r="K16" s="56"/>
      <c r="L16" s="56"/>
      <c r="M16" s="58"/>
      <c r="N16" s="58"/>
      <c r="O16" s="58"/>
    </row>
    <row r="17" spans="2:17" ht="15.75" customHeight="1" x14ac:dyDescent="0.25"/>
    <row r="18" spans="2:17" ht="15" x14ac:dyDescent="0.25">
      <c r="D18" s="149" t="s">
        <v>0</v>
      </c>
      <c r="E18" s="100" t="s">
        <v>77</v>
      </c>
      <c r="F18" s="186" t="s">
        <v>78</v>
      </c>
      <c r="G18" s="186" t="s">
        <v>79</v>
      </c>
      <c r="H18" s="187" t="s">
        <v>80</v>
      </c>
      <c r="I18" s="187" t="s">
        <v>81</v>
      </c>
      <c r="J18" s="187" t="s">
        <v>82</v>
      </c>
      <c r="K18" s="187" t="s">
        <v>83</v>
      </c>
      <c r="L18" s="187" t="s">
        <v>84</v>
      </c>
      <c r="M18" s="199" t="s">
        <v>85</v>
      </c>
      <c r="N18" s="187" t="s">
        <v>86</v>
      </c>
      <c r="O18" s="187" t="s">
        <v>87</v>
      </c>
      <c r="P18" s="187" t="s">
        <v>88</v>
      </c>
      <c r="Q18" s="187" t="s">
        <v>89</v>
      </c>
    </row>
    <row r="19" spans="2:17" ht="15.75" customHeight="1" x14ac:dyDescent="0.25">
      <c r="D19" s="149"/>
      <c r="E19" s="100"/>
      <c r="F19" s="45"/>
      <c r="G19" s="45"/>
      <c r="H19" s="45"/>
      <c r="I19" s="45"/>
      <c r="J19" s="45"/>
      <c r="K19" s="45"/>
      <c r="L19" s="45"/>
      <c r="M19" s="59"/>
      <c r="N19" s="45"/>
      <c r="O19" s="45"/>
      <c r="P19" s="45"/>
      <c r="Q19" s="45"/>
    </row>
    <row r="20" spans="2:17" ht="15.75" customHeight="1" x14ac:dyDescent="0.25">
      <c r="B20" s="128"/>
      <c r="C20" s="128"/>
      <c r="D20" s="128"/>
      <c r="J20" s="94"/>
      <c r="K20" s="94"/>
      <c r="L20" s="94"/>
    </row>
    <row r="21" spans="2:17" ht="15" hidden="1" customHeight="1" x14ac:dyDescent="0.25"/>
    <row r="22" spans="2:17" ht="15" hidden="1" customHeight="1" x14ac:dyDescent="0.25"/>
    <row r="23" spans="2:17" ht="15" hidden="1" customHeight="1" x14ac:dyDescent="0.25"/>
  </sheetData>
  <sheetProtection selectLockedCells="1" selectUnlockedCells="1"/>
  <mergeCells count="27">
    <mergeCell ref="M1:O1"/>
    <mergeCell ref="P1:R1"/>
    <mergeCell ref="D2:F4"/>
    <mergeCell ref="E6:F6"/>
    <mergeCell ref="I6:J6"/>
    <mergeCell ref="M6:N6"/>
    <mergeCell ref="Q6:R6"/>
    <mergeCell ref="H2:R4"/>
    <mergeCell ref="D7:F8"/>
    <mergeCell ref="H7:J8"/>
    <mergeCell ref="L7:N8"/>
    <mergeCell ref="P7:R8"/>
    <mergeCell ref="P10:P11"/>
    <mergeCell ref="Q10:R11"/>
    <mergeCell ref="D10:D11"/>
    <mergeCell ref="E10:F11"/>
    <mergeCell ref="H10:H11"/>
    <mergeCell ref="I10:J11"/>
    <mergeCell ref="B20:D20"/>
    <mergeCell ref="L10:L11"/>
    <mergeCell ref="M10:N11"/>
    <mergeCell ref="L13:L15"/>
    <mergeCell ref="M13:O15"/>
    <mergeCell ref="G13:J15"/>
    <mergeCell ref="J20:L20"/>
    <mergeCell ref="D18:D19"/>
    <mergeCell ref="E18:E19"/>
  </mergeCells>
  <conditionalFormatting sqref="E10:F11 M13">
    <cfRule type="cellIs" dxfId="25" priority="29" operator="lessThan">
      <formula>0</formula>
    </cfRule>
  </conditionalFormatting>
  <conditionalFormatting sqref="S10:T11">
    <cfRule type="cellIs" dxfId="24" priority="26" operator="lessThan">
      <formula>0</formula>
    </cfRule>
  </conditionalFormatting>
  <conditionalFormatting sqref="Q10:R11">
    <cfRule type="cellIs" dxfId="23" priority="17" operator="greaterThan">
      <formula>0</formula>
    </cfRule>
    <cfRule type="cellIs" dxfId="22" priority="22" operator="lessThan">
      <formula>0</formula>
    </cfRule>
  </conditionalFormatting>
  <conditionalFormatting sqref="I10:J11">
    <cfRule type="cellIs" dxfId="21" priority="19" operator="greaterThan">
      <formula>0</formula>
    </cfRule>
    <cfRule type="cellIs" dxfId="20" priority="24" operator="lessThan">
      <formula>0</formula>
    </cfRule>
  </conditionalFormatting>
  <conditionalFormatting sqref="M10:N11">
    <cfRule type="cellIs" dxfId="19" priority="18" operator="greaterThan">
      <formula>0</formula>
    </cfRule>
    <cfRule type="cellIs" dxfId="18" priority="23" operator="lessThan">
      <formula>0</formula>
    </cfRule>
  </conditionalFormatting>
  <conditionalFormatting sqref="M16:O16 M13">
    <cfRule type="cellIs" dxfId="17" priority="21" operator="greaterThan">
      <formula>0</formula>
    </cfRule>
  </conditionalFormatting>
  <conditionalFormatting sqref="E10:F11">
    <cfRule type="cellIs" dxfId="16" priority="20" operator="greaterThan">
      <formula>0</formula>
    </cfRule>
  </conditionalFormatting>
  <conditionalFormatting sqref="Q19">
    <cfRule type="cellIs" dxfId="15" priority="1" operator="lessThan">
      <formula>0</formula>
    </cfRule>
    <cfRule type="cellIs" dxfId="14" priority="2" operator="greaterThan">
      <formula>0</formula>
    </cfRule>
  </conditionalFormatting>
  <conditionalFormatting sqref="F19:J19">
    <cfRule type="cellIs" dxfId="13" priority="15" operator="lessThan">
      <formula>0</formula>
    </cfRule>
    <cfRule type="cellIs" dxfId="12" priority="16" operator="greaterThan">
      <formula>0</formula>
    </cfRule>
  </conditionalFormatting>
  <conditionalFormatting sqref="K19">
    <cfRule type="cellIs" dxfId="11" priority="13" operator="lessThan">
      <formula>0</formula>
    </cfRule>
    <cfRule type="cellIs" dxfId="10" priority="14" operator="greaterThan">
      <formula>0</formula>
    </cfRule>
  </conditionalFormatting>
  <conditionalFormatting sqref="L19">
    <cfRule type="cellIs" dxfId="9" priority="11" operator="lessThan">
      <formula>0</formula>
    </cfRule>
    <cfRule type="cellIs" dxfId="8" priority="12" operator="greaterThan">
      <formula>0</formula>
    </cfRule>
  </conditionalFormatting>
  <conditionalFormatting sqref="M19">
    <cfRule type="cellIs" dxfId="7" priority="9" operator="lessThan">
      <formula>0</formula>
    </cfRule>
    <cfRule type="cellIs" dxfId="6" priority="10" operator="greaterThan">
      <formula>0</formula>
    </cfRule>
  </conditionalFormatting>
  <conditionalFormatting sqref="N19">
    <cfRule type="cellIs" dxfId="5" priority="7" operator="lessThan">
      <formula>0</formula>
    </cfRule>
    <cfRule type="cellIs" dxfId="4" priority="8" operator="greaterThan">
      <formula>0</formula>
    </cfRule>
  </conditionalFormatting>
  <conditionalFormatting sqref="O19">
    <cfRule type="cellIs" dxfId="3" priority="5" operator="lessThan">
      <formula>0</formula>
    </cfRule>
    <cfRule type="cellIs" dxfId="2" priority="6" operator="greaterThan">
      <formula>0</formula>
    </cfRule>
  </conditionalFormatting>
  <conditionalFormatting sqref="P19">
    <cfRule type="cellIs" dxfId="1" priority="3" operator="lessThan">
      <formula>0</formula>
    </cfRule>
    <cfRule type="cellIs" dxfId="0" priority="4" operator="greaterThan">
      <formula>0</formula>
    </cfRule>
  </conditionalFormatting>
  <pageMargins left="0.7" right="0.7" top="0.75" bottom="0.75" header="0.3" footer="0.3"/>
  <pageSetup paperSize="9" orientation="portrait" r:id="rId1"/>
  <ignoredErrors>
    <ignoredError sqref="D2:R7 D11:R12 D10:E10 F10:R10 D14:R15 D13:F13 H13:R13 D9:R9 D8:F8 H8:R8" unlocked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Monday</vt:lpstr>
      <vt:lpstr>Tuesday</vt:lpstr>
      <vt:lpstr>Wednesday</vt:lpstr>
      <vt:lpstr>Thursday</vt:lpstr>
      <vt:lpstr>Friday</vt:lpstr>
      <vt:lpstr>W. Repport</vt:lpstr>
      <vt:lpstr>Weekly</vt:lpstr>
      <vt:lpstr>Monthly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NoBody is Perfect. And I'm NoBody.</dc:creator>
  <cp:keywords/>
  <dc:description/>
  <cp:lastModifiedBy>NoBody is Perfect. And I'm NoBody.</cp:lastModifiedBy>
  <cp:revision/>
  <dcterms:created xsi:type="dcterms:W3CDTF">2006-09-16T00:00:00Z</dcterms:created>
  <dcterms:modified xsi:type="dcterms:W3CDTF">2018-07-24T16:30:09Z</dcterms:modified>
  <cp:category/>
  <cp:contentStatus/>
</cp:coreProperties>
</file>