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14" firstSheet="3" activeTab="7"/>
  </bookViews>
  <sheets>
    <sheet name="SharonN_Perfomance" sheetId="283" r:id="rId1"/>
    <sheet name="RichS_Perfomance" sheetId="282" r:id="rId2"/>
    <sheet name="BrianM_Perfomance" sheetId="281" r:id="rId3"/>
    <sheet name="Harm_Perfomance" sheetId="280" r:id="rId4"/>
    <sheet name="Rud_Perfomance" sheetId="277" r:id="rId5"/>
    <sheet name="Dam_Perfomance" sheetId="273" r:id="rId6"/>
    <sheet name="Taf_Perfomance" sheetId="262" r:id="rId7"/>
    <sheet name="Account_Perfomance" sheetId="276" r:id="rId8"/>
    <sheet name="Projections" sheetId="279" r:id="rId9"/>
  </sheets>
  <calcPr calcId="124519"/>
</workbook>
</file>

<file path=xl/calcChain.xml><?xml version="1.0" encoding="utf-8"?>
<calcChain xmlns="http://schemas.openxmlformats.org/spreadsheetml/2006/main">
  <c r="J6" i="283"/>
  <c r="D6"/>
  <c r="J21" i="282"/>
  <c r="D21"/>
  <c r="J24" i="281"/>
  <c r="D24"/>
  <c r="D31" i="280"/>
  <c r="J31"/>
  <c r="D35" i="277"/>
  <c r="J34"/>
  <c r="J35" i="273"/>
  <c r="D35"/>
  <c r="C124" i="262"/>
  <c r="C35" i="276"/>
  <c r="J5" i="283"/>
  <c r="D5"/>
  <c r="J20" i="282"/>
  <c r="D20"/>
  <c r="J22" i="281"/>
  <c r="D22"/>
  <c r="J34" i="273"/>
  <c r="E123" i="262"/>
  <c r="J30" i="280"/>
  <c r="D30"/>
  <c r="D34" i="277"/>
  <c r="D34" i="273"/>
  <c r="C123" i="262"/>
  <c r="B124" s="1"/>
  <c r="C34" i="276"/>
  <c r="E5" i="283"/>
  <c r="E138"/>
  <c r="D138"/>
  <c r="D4" i="279"/>
  <c r="E4"/>
  <c r="J4" i="283"/>
  <c r="J4" i="282"/>
  <c r="D4" i="283"/>
  <c r="C5" s="1"/>
  <c r="J15" i="282"/>
  <c r="J17"/>
  <c r="J16"/>
  <c r="J19"/>
  <c r="D19"/>
  <c r="J14" i="281"/>
  <c r="J15"/>
  <c r="J16"/>
  <c r="J17"/>
  <c r="J19"/>
  <c r="J20"/>
  <c r="J21"/>
  <c r="J22" i="280"/>
  <c r="J24"/>
  <c r="J25"/>
  <c r="J26"/>
  <c r="J27"/>
  <c r="J29"/>
  <c r="J32" i="277"/>
  <c r="D21" i="281"/>
  <c r="D29" i="280"/>
  <c r="J32" i="273"/>
  <c r="F121" i="262"/>
  <c r="D32" i="277"/>
  <c r="D32" i="273"/>
  <c r="C121" i="262"/>
  <c r="D20" i="281"/>
  <c r="D17" i="282"/>
  <c r="D27" i="280"/>
  <c r="D31" i="277"/>
  <c r="J31" s="1"/>
  <c r="D31" i="273"/>
  <c r="C120" i="262"/>
  <c r="C31" i="276"/>
  <c r="J17" i="273"/>
  <c r="J19" i="277"/>
  <c r="J17"/>
  <c r="J17" i="280"/>
  <c r="J31" i="273"/>
  <c r="F31" i="276"/>
  <c r="E4" i="283"/>
  <c r="I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D16" i="282"/>
  <c r="D19" i="281"/>
  <c r="D26" i="280"/>
  <c r="D30" i="277"/>
  <c r="D30" i="273"/>
  <c r="J30" s="1"/>
  <c r="C30" i="276"/>
  <c r="J30" i="277"/>
  <c r="J29"/>
  <c r="J29" i="273"/>
  <c r="D124" i="262" l="1"/>
  <c r="F4" i="283"/>
  <c r="I5"/>
  <c r="C6"/>
  <c r="D17" i="281"/>
  <c r="D15" i="282"/>
  <c r="D25" i="280"/>
  <c r="D29" i="277"/>
  <c r="D29" i="273"/>
  <c r="C29" i="276"/>
  <c r="F110" i="262"/>
  <c r="J14" i="282"/>
  <c r="D14"/>
  <c r="D16" i="281"/>
  <c r="D24" i="280"/>
  <c r="J27" i="277"/>
  <c r="D27"/>
  <c r="J27" i="273"/>
  <c r="D27"/>
  <c r="C27" i="276"/>
  <c r="E14" i="282"/>
  <c r="E16" i="281"/>
  <c r="E24" i="280"/>
  <c r="E27" i="277"/>
  <c r="E27" i="273"/>
  <c r="D27" i="276"/>
  <c r="E6" i="283" l="1"/>
  <c r="I6" s="1"/>
  <c r="F5"/>
  <c r="J12" i="282"/>
  <c r="D12"/>
  <c r="D15" i="281"/>
  <c r="D22" i="280"/>
  <c r="J26" i="273"/>
  <c r="J26" i="277"/>
  <c r="D26"/>
  <c r="D26" i="273"/>
  <c r="C26" i="276"/>
  <c r="J11" i="282"/>
  <c r="D11"/>
  <c r="D14" i="281"/>
  <c r="J21" i="280"/>
  <c r="D21"/>
  <c r="J25" i="277"/>
  <c r="D25"/>
  <c r="J25" i="273"/>
  <c r="D25"/>
  <c r="C25" i="276"/>
  <c r="J10" i="282"/>
  <c r="D10"/>
  <c r="J12" i="281"/>
  <c r="D12"/>
  <c r="J24" i="273"/>
  <c r="J20" i="280"/>
  <c r="J19"/>
  <c r="D20"/>
  <c r="J24" i="277"/>
  <c r="D24"/>
  <c r="D24" i="273"/>
  <c r="C24" i="276"/>
  <c r="H17" i="277"/>
  <c r="J9" i="282"/>
  <c r="D9"/>
  <c r="J10" i="281"/>
  <c r="J11"/>
  <c r="D11"/>
  <c r="D19" i="280"/>
  <c r="J22" i="273"/>
  <c r="D22"/>
  <c r="C7" i="283" l="1"/>
  <c r="F6"/>
  <c r="D22" i="276"/>
  <c r="C22"/>
  <c r="J21" i="273"/>
  <c r="J20"/>
  <c r="J7" i="282"/>
  <c r="D7"/>
  <c r="D10" i="281"/>
  <c r="D17" i="280"/>
  <c r="D21" i="273"/>
  <c r="C21" i="276"/>
  <c r="J16" i="280"/>
  <c r="J9" i="281"/>
  <c r="C20" i="276"/>
  <c r="D4" i="282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D7" i="283" l="1"/>
  <c r="E7"/>
  <c r="I7" s="1"/>
  <c r="E5" i="282"/>
  <c r="I5" s="1"/>
  <c r="F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9" i="283" l="1"/>
  <c r="F7"/>
  <c r="C6" i="282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E9" i="283" l="1"/>
  <c r="I9" s="1"/>
  <c r="D9"/>
  <c r="E6" i="282"/>
  <c r="I6" s="1"/>
  <c r="C6" i="281"/>
  <c r="D6" s="1"/>
  <c r="J6" s="1"/>
  <c r="F5"/>
  <c r="C5" i="279"/>
  <c r="E4" i="280"/>
  <c r="I4" s="1"/>
  <c r="I4" i="279"/>
  <c r="E5" l="1"/>
  <c r="I5" s="1"/>
  <c r="D5"/>
  <c r="J5" s="1"/>
  <c r="C10" i="283"/>
  <c r="F9"/>
  <c r="C7" i="282"/>
  <c r="E7" s="1"/>
  <c r="F6"/>
  <c r="E6" i="281"/>
  <c r="I6" s="1"/>
  <c r="F4" i="280"/>
  <c r="C5"/>
  <c r="D5" s="1"/>
  <c r="J5" s="1"/>
  <c r="F4" i="279"/>
  <c r="D10" i="283" l="1"/>
  <c r="E10"/>
  <c r="I10" s="1"/>
  <c r="C6" i="279"/>
  <c r="I7" i="282"/>
  <c r="F5" i="279"/>
  <c r="C7" i="281"/>
  <c r="D7" s="1"/>
  <c r="J7" s="1"/>
  <c r="F6"/>
  <c r="E5" i="280"/>
  <c r="I5" s="1"/>
  <c r="C6"/>
  <c r="D6" s="1"/>
  <c r="J6" s="1"/>
  <c r="E6" i="279" l="1"/>
  <c r="I6" s="1"/>
  <c r="D6"/>
  <c r="C11" i="283"/>
  <c r="F10"/>
  <c r="C9" i="282"/>
  <c r="E9" s="1"/>
  <c r="F7"/>
  <c r="E7" i="281"/>
  <c r="I7" s="1"/>
  <c r="F5" i="280"/>
  <c r="E6"/>
  <c r="I6" s="1"/>
  <c r="C7"/>
  <c r="D7" s="1"/>
  <c r="J7" s="1"/>
  <c r="D11" i="283" l="1"/>
  <c r="E11"/>
  <c r="I11" s="1"/>
  <c r="F6" i="279"/>
  <c r="J6"/>
  <c r="C7"/>
  <c r="I9" i="282"/>
  <c r="C9" i="281"/>
  <c r="D9" s="1"/>
  <c r="F7"/>
  <c r="F6" i="280"/>
  <c r="E7" i="279" l="1"/>
  <c r="I7" s="1"/>
  <c r="D7"/>
  <c r="F11" i="283"/>
  <c r="C12"/>
  <c r="F9" i="282"/>
  <c r="C10"/>
  <c r="E10" s="1"/>
  <c r="E9" i="281"/>
  <c r="I9" s="1"/>
  <c r="E7" i="280"/>
  <c r="I7" s="1"/>
  <c r="D12" i="283" l="1"/>
  <c r="E12"/>
  <c r="I12" s="1"/>
  <c r="J7" i="279"/>
  <c r="C9"/>
  <c r="F7"/>
  <c r="I10" i="282"/>
  <c r="C10" i="281"/>
  <c r="E10" s="1"/>
  <c r="F9"/>
  <c r="C9" i="280"/>
  <c r="D9" s="1"/>
  <c r="J9" s="1"/>
  <c r="F7"/>
  <c r="E9" i="279" l="1"/>
  <c r="I9" s="1"/>
  <c r="D9"/>
  <c r="C14" i="283"/>
  <c r="F12"/>
  <c r="C11" i="282"/>
  <c r="E11" s="1"/>
  <c r="F10"/>
  <c r="I10" i="281"/>
  <c r="E9" i="280"/>
  <c r="I9" s="1"/>
  <c r="E14" i="283" l="1"/>
  <c r="I14" s="1"/>
  <c r="D14"/>
  <c r="J9" i="279"/>
  <c r="C10"/>
  <c r="F9"/>
  <c r="I11" i="282"/>
  <c r="C11" i="281"/>
  <c r="E11" s="1"/>
  <c r="F10"/>
  <c r="C10" i="280"/>
  <c r="D10" s="1"/>
  <c r="J10" s="1"/>
  <c r="F9"/>
  <c r="D10" i="279" l="1"/>
  <c r="E10"/>
  <c r="I10" s="1"/>
  <c r="C15" i="283"/>
  <c r="F14"/>
  <c r="C12" i="282"/>
  <c r="E12" s="1"/>
  <c r="F11"/>
  <c r="I11" i="281"/>
  <c r="E10" i="280"/>
  <c r="I10" s="1"/>
  <c r="D15" i="283" l="1"/>
  <c r="E15"/>
  <c r="I15" s="1"/>
  <c r="J10" i="279"/>
  <c r="C11"/>
  <c r="F10"/>
  <c r="I12" i="282"/>
  <c r="C12" i="281"/>
  <c r="E12" s="1"/>
  <c r="F11"/>
  <c r="C11" i="280"/>
  <c r="D11" s="1"/>
  <c r="J11" s="1"/>
  <c r="F10"/>
  <c r="E11" i="279" l="1"/>
  <c r="I11" s="1"/>
  <c r="D11"/>
  <c r="F15" i="283"/>
  <c r="C16"/>
  <c r="F12" i="282"/>
  <c r="C14"/>
  <c r="I12" i="281"/>
  <c r="E11" i="280"/>
  <c r="I11" s="1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16" i="283" l="1"/>
  <c r="C17" s="1"/>
  <c r="E16"/>
  <c r="I16" s="1"/>
  <c r="J11" i="279"/>
  <c r="C12"/>
  <c r="F11"/>
  <c r="C5" i="277"/>
  <c r="D5" s="1"/>
  <c r="J5" s="1"/>
  <c r="I14" i="282"/>
  <c r="B5" i="276"/>
  <c r="F12" i="281"/>
  <c r="C14"/>
  <c r="E14" s="1"/>
  <c r="C12" i="280"/>
  <c r="D12" s="1"/>
  <c r="J12" s="1"/>
  <c r="F11"/>
  <c r="E5" i="277"/>
  <c r="I5" s="1"/>
  <c r="F4"/>
  <c r="D17" i="283" l="1"/>
  <c r="E17"/>
  <c r="E12" i="279"/>
  <c r="I12" s="1"/>
  <c r="D12"/>
  <c r="F16" i="283"/>
  <c r="F14" i="282"/>
  <c r="C15"/>
  <c r="E15" s="1"/>
  <c r="I14" i="281"/>
  <c r="E12" i="280"/>
  <c r="I12" s="1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J12" i="279" l="1"/>
  <c r="F12"/>
  <c r="C14"/>
  <c r="I17" i="283"/>
  <c r="E4" i="262"/>
  <c r="I15" i="282"/>
  <c r="D5" i="262"/>
  <c r="H5" s="1"/>
  <c r="C5"/>
  <c r="C15" i="281"/>
  <c r="E15" s="1"/>
  <c r="F14"/>
  <c r="C14" i="280"/>
  <c r="D14" s="1"/>
  <c r="J14" s="1"/>
  <c r="F12"/>
  <c r="E6" i="277"/>
  <c r="I6" s="1"/>
  <c r="E5" i="273"/>
  <c r="I5" s="1"/>
  <c r="F4"/>
  <c r="I4"/>
  <c r="E14" i="279" l="1"/>
  <c r="I14" s="1"/>
  <c r="D14"/>
  <c r="F17" i="283"/>
  <c r="H17"/>
  <c r="C19" s="1"/>
  <c r="F15" i="282"/>
  <c r="C16"/>
  <c r="E16" s="1"/>
  <c r="E5" i="262"/>
  <c r="B6"/>
  <c r="I15" i="281"/>
  <c r="C5" i="276"/>
  <c r="E14" i="280"/>
  <c r="I14" s="1"/>
  <c r="C7" i="277"/>
  <c r="D7" s="1"/>
  <c r="J7" s="1"/>
  <c r="F6"/>
  <c r="F5" i="273"/>
  <c r="C6"/>
  <c r="D6" s="1"/>
  <c r="J6" s="1"/>
  <c r="E19" i="283" l="1"/>
  <c r="I19" s="1"/>
  <c r="D19"/>
  <c r="J14" i="279"/>
  <c r="C15"/>
  <c r="F14"/>
  <c r="I16" i="282"/>
  <c r="D6" i="262"/>
  <c r="H6" s="1"/>
  <c r="C6"/>
  <c r="C16" i="281"/>
  <c r="F15"/>
  <c r="C15" i="280"/>
  <c r="D15" s="1"/>
  <c r="J15" s="1"/>
  <c r="F14"/>
  <c r="E7" i="277"/>
  <c r="I7" s="1"/>
  <c r="E6" i="273"/>
  <c r="I6" s="1"/>
  <c r="D15" i="279" l="1"/>
  <c r="E15"/>
  <c r="I15" s="1"/>
  <c r="C20" i="283"/>
  <c r="F19"/>
  <c r="F16" i="282"/>
  <c r="C17"/>
  <c r="E17" s="1"/>
  <c r="B7" i="262"/>
  <c r="E6"/>
  <c r="I16" i="281"/>
  <c r="E15" i="280"/>
  <c r="I15" s="1"/>
  <c r="C9" i="277"/>
  <c r="D9" s="1"/>
  <c r="J9" s="1"/>
  <c r="F7"/>
  <c r="C7" i="273"/>
  <c r="D7" s="1"/>
  <c r="J7" s="1"/>
  <c r="F6"/>
  <c r="D20" i="283" l="1"/>
  <c r="E20"/>
  <c r="I20" s="1"/>
  <c r="J15" i="279"/>
  <c r="C16"/>
  <c r="F15"/>
  <c r="I17" i="282"/>
  <c r="D7" i="262"/>
  <c r="H7" s="1"/>
  <c r="C7"/>
  <c r="C17" i="281"/>
  <c r="E17" s="1"/>
  <c r="F16"/>
  <c r="C16" i="280"/>
  <c r="F15"/>
  <c r="E9" i="277"/>
  <c r="I9" s="1"/>
  <c r="E7" i="273"/>
  <c r="I7" s="1"/>
  <c r="D16" i="279" l="1"/>
  <c r="E16"/>
  <c r="I16" s="1"/>
  <c r="C21" i="283"/>
  <c r="F20"/>
  <c r="E16" i="280"/>
  <c r="D16"/>
  <c r="F17" i="282"/>
  <c r="H17"/>
  <c r="B9" i="262"/>
  <c r="E7"/>
  <c r="I17" i="281"/>
  <c r="I16" i="280"/>
  <c r="C10" i="277"/>
  <c r="D10" s="1"/>
  <c r="J10" s="1"/>
  <c r="F9"/>
  <c r="F7" i="273"/>
  <c r="C9"/>
  <c r="D9" s="1"/>
  <c r="J9" s="1"/>
  <c r="D21" i="283" l="1"/>
  <c r="E21"/>
  <c r="I21" s="1"/>
  <c r="J16" i="279"/>
  <c r="F16"/>
  <c r="C17"/>
  <c r="C19" i="282"/>
  <c r="F120" i="262"/>
  <c r="D9"/>
  <c r="H9" s="1"/>
  <c r="C9"/>
  <c r="H17" i="281"/>
  <c r="F17"/>
  <c r="C17" i="280"/>
  <c r="E17" s="1"/>
  <c r="F16"/>
  <c r="E10" i="277"/>
  <c r="I10" s="1"/>
  <c r="E9" i="273"/>
  <c r="I9" s="1"/>
  <c r="D17" i="279" l="1"/>
  <c r="E17"/>
  <c r="I17" s="1"/>
  <c r="E19" i="282"/>
  <c r="I19" s="1"/>
  <c r="F21" i="283"/>
  <c r="C22"/>
  <c r="C19" i="281"/>
  <c r="F118" i="262"/>
  <c r="C20" i="282"/>
  <c r="E20" s="1"/>
  <c r="F19"/>
  <c r="B10" i="262"/>
  <c r="E9"/>
  <c r="I17" i="280"/>
  <c r="C11" i="277"/>
  <c r="D11" s="1"/>
  <c r="J11" s="1"/>
  <c r="F10"/>
  <c r="C10" i="273"/>
  <c r="D10" s="1"/>
  <c r="J10" s="1"/>
  <c r="F9"/>
  <c r="D22" i="283" l="1"/>
  <c r="E22"/>
  <c r="J17" i="279"/>
  <c r="F17"/>
  <c r="C19"/>
  <c r="I22" i="283"/>
  <c r="E19" i="281"/>
  <c r="I19" s="1"/>
  <c r="C20"/>
  <c r="I20" i="282"/>
  <c r="D10" i="262"/>
  <c r="H10" s="1"/>
  <c r="C10"/>
  <c r="F17" i="280"/>
  <c r="H17"/>
  <c r="C19" s="1"/>
  <c r="E19" s="1"/>
  <c r="E11" i="277"/>
  <c r="I11" s="1"/>
  <c r="E10" i="273"/>
  <c r="I10" s="1"/>
  <c r="E19" i="279" l="1"/>
  <c r="I19" s="1"/>
  <c r="D19"/>
  <c r="C24" i="283"/>
  <c r="F22"/>
  <c r="F19" i="281"/>
  <c r="E20"/>
  <c r="I20" s="1"/>
  <c r="C21" i="282"/>
  <c r="F20"/>
  <c r="B11" i="262"/>
  <c r="E10"/>
  <c r="I19" i="280"/>
  <c r="C12" i="277"/>
  <c r="D12" s="1"/>
  <c r="J12" s="1"/>
  <c r="F11"/>
  <c r="C11" i="273"/>
  <c r="D11" s="1"/>
  <c r="J11" s="1"/>
  <c r="F10"/>
  <c r="E21" i="282" l="1"/>
  <c r="I21" s="1"/>
  <c r="E24" i="283"/>
  <c r="I24" s="1"/>
  <c r="D24"/>
  <c r="J19" i="279"/>
  <c r="C20"/>
  <c r="F19"/>
  <c r="D11" i="262"/>
  <c r="H11" s="1"/>
  <c r="C11"/>
  <c r="C21" i="281"/>
  <c r="F20"/>
  <c r="C20" i="280"/>
  <c r="E20" s="1"/>
  <c r="F19"/>
  <c r="E12" i="277"/>
  <c r="I12" s="1"/>
  <c r="E11" i="273"/>
  <c r="I11" s="1"/>
  <c r="D20" i="279" l="1"/>
  <c r="E20"/>
  <c r="I20" s="1"/>
  <c r="C25" i="283"/>
  <c r="F24"/>
  <c r="E21" i="281"/>
  <c r="I21" s="1"/>
  <c r="C22" i="282"/>
  <c r="E22" s="1"/>
  <c r="F21"/>
  <c r="E11" i="262"/>
  <c r="B12"/>
  <c r="I20" i="280"/>
  <c r="C14" i="277"/>
  <c r="D14" s="1"/>
  <c r="J14" s="1"/>
  <c r="F12"/>
  <c r="C12" i="273"/>
  <c r="D12" s="1"/>
  <c r="J12" s="1"/>
  <c r="F11"/>
  <c r="I22" i="282" l="1"/>
  <c r="D22"/>
  <c r="D25" i="283"/>
  <c r="E25"/>
  <c r="I25" s="1"/>
  <c r="J20" i="279"/>
  <c r="C21"/>
  <c r="F20"/>
  <c r="D12" i="262"/>
  <c r="H12" s="1"/>
  <c r="C12"/>
  <c r="F21" i="281"/>
  <c r="C22"/>
  <c r="F20" i="280"/>
  <c r="C21"/>
  <c r="E21" s="1"/>
  <c r="E14" i="277"/>
  <c r="I14" s="1"/>
  <c r="E12" i="273"/>
  <c r="I12" s="1"/>
  <c r="D21" i="279" l="1"/>
  <c r="E21"/>
  <c r="I21" s="1"/>
  <c r="E22" i="281"/>
  <c r="I22" s="1"/>
  <c r="C26" i="283"/>
  <c r="F25"/>
  <c r="C24" i="282"/>
  <c r="F22"/>
  <c r="E12" i="262"/>
  <c r="B14"/>
  <c r="I21" i="280"/>
  <c r="C15" i="277"/>
  <c r="D15" s="1"/>
  <c r="J15" s="1"/>
  <c r="F14"/>
  <c r="C14" i="273"/>
  <c r="D14" s="1"/>
  <c r="J14" s="1"/>
  <c r="F12"/>
  <c r="E24" i="282" l="1"/>
  <c r="I24" s="1"/>
  <c r="D24"/>
  <c r="D26" i="283"/>
  <c r="E26"/>
  <c r="I26" s="1"/>
  <c r="J21" i="279"/>
  <c r="F21"/>
  <c r="C22"/>
  <c r="D14" i="262"/>
  <c r="H14" s="1"/>
  <c r="C14"/>
  <c r="C24" i="281"/>
  <c r="F22"/>
  <c r="C22" i="280"/>
  <c r="E22" s="1"/>
  <c r="F21"/>
  <c r="E15" i="277"/>
  <c r="I15" s="1"/>
  <c r="E14" i="273"/>
  <c r="I14" s="1"/>
  <c r="E24" i="281" l="1"/>
  <c r="I24" s="1"/>
  <c r="D22" i="279"/>
  <c r="E22"/>
  <c r="I22" s="1"/>
  <c r="F26" i="283"/>
  <c r="C27"/>
  <c r="C25" i="282"/>
  <c r="F24"/>
  <c r="E14" i="262"/>
  <c r="B15"/>
  <c r="I22" i="280"/>
  <c r="C16" i="277"/>
  <c r="D16" s="1"/>
  <c r="J16" s="1"/>
  <c r="F15"/>
  <c r="F14" i="273"/>
  <c r="C15"/>
  <c r="D15" s="1"/>
  <c r="J15" s="1"/>
  <c r="D27" i="283" l="1"/>
  <c r="E27"/>
  <c r="I27" s="1"/>
  <c r="D25" i="282"/>
  <c r="E25"/>
  <c r="I25" s="1"/>
  <c r="J22" i="279"/>
  <c r="C24"/>
  <c r="F22"/>
  <c r="C16" i="273"/>
  <c r="D16" s="1"/>
  <c r="J16" s="1"/>
  <c r="D15" i="262"/>
  <c r="H15" s="1"/>
  <c r="C15"/>
  <c r="C25" i="281"/>
  <c r="F24"/>
  <c r="C24" i="280"/>
  <c r="F22"/>
  <c r="E16" i="277"/>
  <c r="I16" s="1"/>
  <c r="E15" i="273"/>
  <c r="I15" s="1"/>
  <c r="D25" i="281" l="1"/>
  <c r="E25"/>
  <c r="I25" s="1"/>
  <c r="E24" i="279"/>
  <c r="I24" s="1"/>
  <c r="D24"/>
  <c r="C29" i="283"/>
  <c r="F27"/>
  <c r="C26" i="282"/>
  <c r="F25"/>
  <c r="B16" i="262"/>
  <c r="E15"/>
  <c r="I24" i="280"/>
  <c r="C17" i="277"/>
  <c r="D17" s="1"/>
  <c r="F16"/>
  <c r="F15" i="273"/>
  <c r="E29" i="283" l="1"/>
  <c r="I29" s="1"/>
  <c r="D29"/>
  <c r="D26" i="282"/>
  <c r="E26"/>
  <c r="J24" i="279"/>
  <c r="C25"/>
  <c r="F24"/>
  <c r="I26" i="282"/>
  <c r="C16" i="262"/>
  <c r="D16"/>
  <c r="H16" s="1"/>
  <c r="C26" i="281"/>
  <c r="F25"/>
  <c r="C25" i="280"/>
  <c r="E25" s="1"/>
  <c r="F24"/>
  <c r="E17" i="277"/>
  <c r="I17" s="1"/>
  <c r="E16" i="273"/>
  <c r="I16" s="1"/>
  <c r="D26" i="281" l="1"/>
  <c r="E26"/>
  <c r="I26" s="1"/>
  <c r="D25" i="279"/>
  <c r="E25"/>
  <c r="I25" s="1"/>
  <c r="C30" i="283"/>
  <c r="F29"/>
  <c r="C27" i="282"/>
  <c r="F26"/>
  <c r="E16" i="262"/>
  <c r="B17"/>
  <c r="I25" i="280"/>
  <c r="F17" i="277"/>
  <c r="C19"/>
  <c r="D19" s="1"/>
  <c r="F16" i="273"/>
  <c r="C17"/>
  <c r="D17" s="1"/>
  <c r="D30" i="283" l="1"/>
  <c r="E30"/>
  <c r="I30" s="1"/>
  <c r="D27" i="282"/>
  <c r="E27"/>
  <c r="I27" s="1"/>
  <c r="J25" i="279"/>
  <c r="F25"/>
  <c r="C26"/>
  <c r="H17" i="273"/>
  <c r="F108" i="262" s="1"/>
  <c r="D17"/>
  <c r="H17" s="1"/>
  <c r="C17"/>
  <c r="C27" i="281"/>
  <c r="F26"/>
  <c r="C26" i="280"/>
  <c r="E26" s="1"/>
  <c r="F25"/>
  <c r="E19" i="277"/>
  <c r="I19" s="1"/>
  <c r="E17" i="273"/>
  <c r="I17" s="1"/>
  <c r="E27" i="281" l="1"/>
  <c r="I27" s="1"/>
  <c r="D27"/>
  <c r="D26" i="279"/>
  <c r="E26"/>
  <c r="I26" s="1"/>
  <c r="C31" i="283"/>
  <c r="F30"/>
  <c r="C29" i="282"/>
  <c r="F27"/>
  <c r="E17" i="262"/>
  <c r="B19"/>
  <c r="I26" i="280"/>
  <c r="C20" i="277"/>
  <c r="D20" s="1"/>
  <c r="J20" s="1"/>
  <c r="F19"/>
  <c r="F17" i="273"/>
  <c r="C19"/>
  <c r="D19" s="1"/>
  <c r="J19" s="1"/>
  <c r="D31" i="283" l="1"/>
  <c r="E31"/>
  <c r="I31" s="1"/>
  <c r="D29" i="282"/>
  <c r="E29"/>
  <c r="I29" s="1"/>
  <c r="J26" i="279"/>
  <c r="C27"/>
  <c r="F26"/>
  <c r="C19" i="262"/>
  <c r="D19"/>
  <c r="H19" s="1"/>
  <c r="C29" i="281"/>
  <c r="F27"/>
  <c r="C27" i="280"/>
  <c r="E27" s="1"/>
  <c r="F26"/>
  <c r="E20" i="277"/>
  <c r="I20" s="1"/>
  <c r="E19" i="273"/>
  <c r="I19" s="1"/>
  <c r="D29" i="281" l="1"/>
  <c r="E29"/>
  <c r="I29" s="1"/>
  <c r="D27" i="279"/>
  <c r="E27"/>
  <c r="I27" s="1"/>
  <c r="F31" i="283"/>
  <c r="C32"/>
  <c r="C30" i="282"/>
  <c r="F29"/>
  <c r="E19" i="262"/>
  <c r="B20"/>
  <c r="I27" i="280"/>
  <c r="C21" i="277"/>
  <c r="F20"/>
  <c r="F19" i="273"/>
  <c r="C20"/>
  <c r="D20" s="1"/>
  <c r="D32" i="283" l="1"/>
  <c r="E32"/>
  <c r="I32" s="1"/>
  <c r="D30" i="282"/>
  <c r="E30"/>
  <c r="I30" s="1"/>
  <c r="J27" i="279"/>
  <c r="C29"/>
  <c r="F27"/>
  <c r="E21" i="277"/>
  <c r="D21"/>
  <c r="J21" s="1"/>
  <c r="D20" i="262"/>
  <c r="H20" s="1"/>
  <c r="C20"/>
  <c r="C30" i="281"/>
  <c r="F29"/>
  <c r="C29" i="280"/>
  <c r="E29" s="1"/>
  <c r="F27"/>
  <c r="I21" i="277"/>
  <c r="E20" i="273"/>
  <c r="I20" s="1"/>
  <c r="D30" i="281" l="1"/>
  <c r="E30"/>
  <c r="I30" s="1"/>
  <c r="E29" i="279"/>
  <c r="I29" s="1"/>
  <c r="D29"/>
  <c r="F32" i="283"/>
  <c r="H32"/>
  <c r="C34" s="1"/>
  <c r="C31" i="282"/>
  <c r="F30"/>
  <c r="E20" i="262"/>
  <c r="B21"/>
  <c r="I29" i="280"/>
  <c r="C22" i="277"/>
  <c r="F21"/>
  <c r="F20" i="273"/>
  <c r="C21"/>
  <c r="E34" i="283" l="1"/>
  <c r="I34" s="1"/>
  <c r="D34"/>
  <c r="D31" i="282"/>
  <c r="E31"/>
  <c r="I31" s="1"/>
  <c r="J29" i="279"/>
  <c r="C30"/>
  <c r="F29"/>
  <c r="E22" i="277"/>
  <c r="D22"/>
  <c r="J22" s="1"/>
  <c r="E21" i="273"/>
  <c r="F21" s="1"/>
  <c r="C21" i="262"/>
  <c r="D21"/>
  <c r="H21" s="1"/>
  <c r="C31" i="281"/>
  <c r="F30"/>
  <c r="C30" i="280"/>
  <c r="E30" s="1"/>
  <c r="F29"/>
  <c r="I22" i="277"/>
  <c r="D31" i="281" l="1"/>
  <c r="E31"/>
  <c r="I31" s="1"/>
  <c r="D30" i="279"/>
  <c r="E30"/>
  <c r="I30" s="1"/>
  <c r="C35" i="283"/>
  <c r="F34"/>
  <c r="I21" i="273"/>
  <c r="C32" i="282"/>
  <c r="F31"/>
  <c r="E21" i="262"/>
  <c r="B22"/>
  <c r="I30" i="280"/>
  <c r="C24" i="277"/>
  <c r="E24" s="1"/>
  <c r="F22"/>
  <c r="C22" i="273"/>
  <c r="E22" s="1"/>
  <c r="D35" i="283" l="1"/>
  <c r="E35"/>
  <c r="I35" s="1"/>
  <c r="D32" i="282"/>
  <c r="E32"/>
  <c r="I32" s="1"/>
  <c r="J30" i="279"/>
  <c r="C31"/>
  <c r="F30"/>
  <c r="D22" i="262"/>
  <c r="H22" s="1"/>
  <c r="C22"/>
  <c r="C32" i="281"/>
  <c r="F31"/>
  <c r="C31" i="280"/>
  <c r="F30"/>
  <c r="I24" i="277"/>
  <c r="I22" i="273"/>
  <c r="E32" i="281" l="1"/>
  <c r="D32"/>
  <c r="E31" i="280"/>
  <c r="I31" s="1"/>
  <c r="D31" i="279"/>
  <c r="E31"/>
  <c r="I31" s="1"/>
  <c r="C36" i="283"/>
  <c r="F35"/>
  <c r="H32" i="282"/>
  <c r="C34" s="1"/>
  <c r="F32"/>
  <c r="E22" i="262"/>
  <c r="B24"/>
  <c r="I32" i="281"/>
  <c r="C25" i="277"/>
  <c r="E25" s="1"/>
  <c r="F24"/>
  <c r="F22" i="273"/>
  <c r="C24"/>
  <c r="E24" s="1"/>
  <c r="D36" i="283" l="1"/>
  <c r="E36"/>
  <c r="I36" s="1"/>
  <c r="D34" i="282"/>
  <c r="E34"/>
  <c r="I34" s="1"/>
  <c r="J31" i="279"/>
  <c r="C32"/>
  <c r="F31"/>
  <c r="D24" i="262"/>
  <c r="H24" s="1"/>
  <c r="C24"/>
  <c r="F32" i="281"/>
  <c r="H32"/>
  <c r="C34" s="1"/>
  <c r="C32" i="280"/>
  <c r="F31"/>
  <c r="I25" i="277"/>
  <c r="I24" i="273"/>
  <c r="D34" i="281" l="1"/>
  <c r="E34"/>
  <c r="I34" s="1"/>
  <c r="D32" i="280"/>
  <c r="E32"/>
  <c r="I32" s="1"/>
  <c r="D32" i="279"/>
  <c r="E32"/>
  <c r="I32" s="1"/>
  <c r="C37" i="283"/>
  <c r="F36"/>
  <c r="F34" i="282"/>
  <c r="C35"/>
  <c r="E24" i="262"/>
  <c r="B25"/>
  <c r="C26" i="277"/>
  <c r="E26" s="1"/>
  <c r="F25"/>
  <c r="F24" i="273"/>
  <c r="C25"/>
  <c r="E25" s="1"/>
  <c r="D37" i="283" l="1"/>
  <c r="E37"/>
  <c r="I37" s="1"/>
  <c r="D35" i="282"/>
  <c r="E35"/>
  <c r="I35" s="1"/>
  <c r="J32" i="279"/>
  <c r="C34"/>
  <c r="F32"/>
  <c r="D25" i="262"/>
  <c r="H25" s="1"/>
  <c r="C25"/>
  <c r="C35" i="281"/>
  <c r="F34"/>
  <c r="F32" i="280"/>
  <c r="H32"/>
  <c r="C34" s="1"/>
  <c r="I26" i="277"/>
  <c r="I25" i="273"/>
  <c r="D35" i="281" l="1"/>
  <c r="E35"/>
  <c r="I35" s="1"/>
  <c r="D34" i="280"/>
  <c r="E34"/>
  <c r="I34" s="1"/>
  <c r="D34" i="279"/>
  <c r="E34"/>
  <c r="I34" s="1"/>
  <c r="C39" i="283"/>
  <c r="F37"/>
  <c r="F35" i="282"/>
  <c r="C36"/>
  <c r="E25" i="262"/>
  <c r="B26"/>
  <c r="C27" i="277"/>
  <c r="F26"/>
  <c r="F25" i="273"/>
  <c r="C26"/>
  <c r="E26" s="1"/>
  <c r="E39" i="283" l="1"/>
  <c r="I39" s="1"/>
  <c r="D39"/>
  <c r="D36" i="282"/>
  <c r="E36"/>
  <c r="I36" s="1"/>
  <c r="J34" i="279"/>
  <c r="C35"/>
  <c r="F34"/>
  <c r="D26" i="262"/>
  <c r="H26" s="1"/>
  <c r="C26"/>
  <c r="C36" i="281"/>
  <c r="F35"/>
  <c r="C35" i="280"/>
  <c r="F34"/>
  <c r="I27" i="277"/>
  <c r="I26" i="273"/>
  <c r="D36" i="281" l="1"/>
  <c r="E36"/>
  <c r="I36" s="1"/>
  <c r="D35" i="280"/>
  <c r="E35"/>
  <c r="I35" s="1"/>
  <c r="D35" i="279"/>
  <c r="E35"/>
  <c r="I35" s="1"/>
  <c r="C40" i="283"/>
  <c r="F39"/>
  <c r="F36" i="282"/>
  <c r="C37"/>
  <c r="B27" i="262"/>
  <c r="E26"/>
  <c r="C29" i="277"/>
  <c r="E29" s="1"/>
  <c r="F27"/>
  <c r="F26" i="273"/>
  <c r="C27"/>
  <c r="D40" i="283" l="1"/>
  <c r="E40"/>
  <c r="I40" s="1"/>
  <c r="D37" i="282"/>
  <c r="E37"/>
  <c r="I37" s="1"/>
  <c r="J35" i="279"/>
  <c r="C36"/>
  <c r="F35"/>
  <c r="D27" i="262"/>
  <c r="H27" s="1"/>
  <c r="C27"/>
  <c r="C37" i="281"/>
  <c r="F36"/>
  <c r="C36" i="280"/>
  <c r="F35"/>
  <c r="I29" i="277"/>
  <c r="I27" i="273"/>
  <c r="E37" i="281" l="1"/>
  <c r="I37" s="1"/>
  <c r="D37"/>
  <c r="D36" i="280"/>
  <c r="E36"/>
  <c r="I36" s="1"/>
  <c r="E36" i="279"/>
  <c r="I36" s="1"/>
  <c r="D36"/>
  <c r="F40" i="283"/>
  <c r="C41"/>
  <c r="F37" i="282"/>
  <c r="C39"/>
  <c r="B29" i="262"/>
  <c r="E27"/>
  <c r="C30" i="277"/>
  <c r="E30" s="1"/>
  <c r="F29"/>
  <c r="C29" i="273"/>
  <c r="E29" s="1"/>
  <c r="F27"/>
  <c r="D41" i="283" l="1"/>
  <c r="E41"/>
  <c r="I41" s="1"/>
  <c r="D39" i="282"/>
  <c r="E39"/>
  <c r="I39" s="1"/>
  <c r="J36" i="279"/>
  <c r="C37"/>
  <c r="F36"/>
  <c r="C29" i="262"/>
  <c r="D29"/>
  <c r="H29" s="1"/>
  <c r="C39" i="281"/>
  <c r="F37"/>
  <c r="C37" i="280"/>
  <c r="F36"/>
  <c r="I30" i="277"/>
  <c r="I29" i="273"/>
  <c r="D39" i="281" l="1"/>
  <c r="E39"/>
  <c r="I39" s="1"/>
  <c r="D37" i="280"/>
  <c r="E37"/>
  <c r="I37" s="1"/>
  <c r="D37" i="279"/>
  <c r="E37"/>
  <c r="I37" s="1"/>
  <c r="C42" i="283"/>
  <c r="F41"/>
  <c r="F39" i="282"/>
  <c r="C40"/>
  <c r="B30" i="262"/>
  <c r="E29"/>
  <c r="C31" i="277"/>
  <c r="E31" s="1"/>
  <c r="F30"/>
  <c r="F29" i="273"/>
  <c r="C30"/>
  <c r="E30" s="1"/>
  <c r="D42" i="283" l="1"/>
  <c r="E42"/>
  <c r="I42" s="1"/>
  <c r="D40" i="282"/>
  <c r="E40"/>
  <c r="I40" s="1"/>
  <c r="J37" i="279"/>
  <c r="C39"/>
  <c r="F37"/>
  <c r="D30" i="262"/>
  <c r="H30" s="1"/>
  <c r="C30"/>
  <c r="C40" i="281"/>
  <c r="F39"/>
  <c r="C39" i="280"/>
  <c r="F37"/>
  <c r="I31" i="277"/>
  <c r="I30" i="273"/>
  <c r="D40" i="281" l="1"/>
  <c r="E40"/>
  <c r="I40" s="1"/>
  <c r="D39" i="280"/>
  <c r="E39"/>
  <c r="I39" s="1"/>
  <c r="D39" i="279"/>
  <c r="E39"/>
  <c r="I39" s="1"/>
  <c r="F42" i="283"/>
  <c r="C44"/>
  <c r="F40" i="282"/>
  <c r="C41"/>
  <c r="B31" i="262"/>
  <c r="E30"/>
  <c r="C32" i="277"/>
  <c r="E32" s="1"/>
  <c r="F31"/>
  <c r="F30" i="273"/>
  <c r="C31"/>
  <c r="E31" s="1"/>
  <c r="E44" i="283" l="1"/>
  <c r="I44" s="1"/>
  <c r="D44"/>
  <c r="D41" i="282"/>
  <c r="E41"/>
  <c r="I41" s="1"/>
  <c r="J39" i="279"/>
  <c r="C40"/>
  <c r="F39"/>
  <c r="C31" i="262"/>
  <c r="D31"/>
  <c r="H31" s="1"/>
  <c r="C41" i="281"/>
  <c r="F40"/>
  <c r="C40" i="280"/>
  <c r="F39"/>
  <c r="I32" i="277"/>
  <c r="I31" i="273"/>
  <c r="D41" i="281" l="1"/>
  <c r="E41"/>
  <c r="I41" s="1"/>
  <c r="D40" i="280"/>
  <c r="E40"/>
  <c r="I40" s="1"/>
  <c r="D40" i="279"/>
  <c r="E40"/>
  <c r="I40" s="1"/>
  <c r="C45" i="283"/>
  <c r="F44"/>
  <c r="F41" i="282"/>
  <c r="C42"/>
  <c r="B32" i="262"/>
  <c r="E31"/>
  <c r="H32" i="277"/>
  <c r="C34" s="1"/>
  <c r="E34" s="1"/>
  <c r="F32"/>
  <c r="F31" i="273"/>
  <c r="C32"/>
  <c r="E32" s="1"/>
  <c r="D45" i="283" l="1"/>
  <c r="E45"/>
  <c r="I45" s="1"/>
  <c r="D42" i="282"/>
  <c r="E42"/>
  <c r="I42" s="1"/>
  <c r="J40" i="279"/>
  <c r="C41"/>
  <c r="F40"/>
  <c r="D32" i="262"/>
  <c r="H32" s="1"/>
  <c r="C32"/>
  <c r="C42" i="281"/>
  <c r="F41"/>
  <c r="C41" i="280"/>
  <c r="F40"/>
  <c r="I34" i="277"/>
  <c r="H32" i="273"/>
  <c r="I32"/>
  <c r="D42" i="281" l="1"/>
  <c r="E42"/>
  <c r="I42" s="1"/>
  <c r="D41" i="280"/>
  <c r="E41"/>
  <c r="I41" s="1"/>
  <c r="D41" i="279"/>
  <c r="E41"/>
  <c r="I41" s="1"/>
  <c r="F45" i="283"/>
  <c r="C46"/>
  <c r="F42" i="282"/>
  <c r="C44"/>
  <c r="E32" i="262"/>
  <c r="B34"/>
  <c r="C35" i="277"/>
  <c r="F34"/>
  <c r="F32" i="273"/>
  <c r="C34"/>
  <c r="E34" s="1"/>
  <c r="J35" i="277" l="1"/>
  <c r="E35"/>
  <c r="I35" s="1"/>
  <c r="D46" i="283"/>
  <c r="E46"/>
  <c r="I46" s="1"/>
  <c r="D44" i="282"/>
  <c r="E44"/>
  <c r="I44" s="1"/>
  <c r="J41" i="279"/>
  <c r="C42"/>
  <c r="F41"/>
  <c r="C34" i="262"/>
  <c r="D34"/>
  <c r="H34" s="1"/>
  <c r="C44" i="281"/>
  <c r="F42"/>
  <c r="C42" i="280"/>
  <c r="F41"/>
  <c r="I34" i="273"/>
  <c r="D44" i="281" l="1"/>
  <c r="E44"/>
  <c r="I44" s="1"/>
  <c r="D42" i="280"/>
  <c r="E42"/>
  <c r="I42" s="1"/>
  <c r="D42" i="279"/>
  <c r="E42"/>
  <c r="I42" s="1"/>
  <c r="C47" i="283"/>
  <c r="F46"/>
  <c r="F44" i="282"/>
  <c r="C45"/>
  <c r="B35" i="262"/>
  <c r="E34"/>
  <c r="C36" i="277"/>
  <c r="F35"/>
  <c r="F34" i="273"/>
  <c r="C35"/>
  <c r="E35" l="1"/>
  <c r="I35" s="1"/>
  <c r="D47" i="283"/>
  <c r="E47"/>
  <c r="I47" s="1"/>
  <c r="D45" i="282"/>
  <c r="E45"/>
  <c r="I45" s="1"/>
  <c r="D36" i="277"/>
  <c r="E36"/>
  <c r="I36" s="1"/>
  <c r="J42" i="279"/>
  <c r="C44"/>
  <c r="F42"/>
  <c r="D35" i="262"/>
  <c r="H35" s="1"/>
  <c r="C35"/>
  <c r="C45" i="281"/>
  <c r="F44"/>
  <c r="C44" i="280"/>
  <c r="F42"/>
  <c r="E45" i="281" l="1"/>
  <c r="I45" s="1"/>
  <c r="D45"/>
  <c r="D44" i="280"/>
  <c r="E44"/>
  <c r="I44" s="1"/>
  <c r="D44" i="279"/>
  <c r="E44"/>
  <c r="I44" s="1"/>
  <c r="F47" i="283"/>
  <c r="H47"/>
  <c r="C49" s="1"/>
  <c r="F45" i="282"/>
  <c r="C46"/>
  <c r="E35" i="262"/>
  <c r="B36"/>
  <c r="C37" i="277"/>
  <c r="F36"/>
  <c r="F35" i="273"/>
  <c r="C36"/>
  <c r="E49" i="283" l="1"/>
  <c r="I49" s="1"/>
  <c r="D49"/>
  <c r="D46" i="282"/>
  <c r="E46"/>
  <c r="I46" s="1"/>
  <c r="D37" i="277"/>
  <c r="E37"/>
  <c r="D36" i="273"/>
  <c r="E36"/>
  <c r="I36" s="1"/>
  <c r="J44" i="279"/>
  <c r="F44"/>
  <c r="C45"/>
  <c r="D36" i="262"/>
  <c r="H36" s="1"/>
  <c r="C36"/>
  <c r="C46" i="281"/>
  <c r="F45"/>
  <c r="C45" i="280"/>
  <c r="F44"/>
  <c r="I37" i="277"/>
  <c r="D46" i="281" l="1"/>
  <c r="E46"/>
  <c r="D45" i="280"/>
  <c r="E45"/>
  <c r="I45" s="1"/>
  <c r="D45" i="279"/>
  <c r="E45"/>
  <c r="I45" s="1"/>
  <c r="C50" i="283"/>
  <c r="F49"/>
  <c r="F46" i="282"/>
  <c r="C47"/>
  <c r="B37" i="262"/>
  <c r="E36"/>
  <c r="I46" i="281"/>
  <c r="C39" i="277"/>
  <c r="F37"/>
  <c r="F36" i="273"/>
  <c r="C37"/>
  <c r="D50" i="283" l="1"/>
  <c r="E50"/>
  <c r="I50" s="1"/>
  <c r="D47" i="282"/>
  <c r="E47"/>
  <c r="I47" s="1"/>
  <c r="D39" i="277"/>
  <c r="E39"/>
  <c r="I39" s="1"/>
  <c r="D37" i="273"/>
  <c r="E37"/>
  <c r="I37" s="1"/>
  <c r="J45" i="279"/>
  <c r="F45"/>
  <c r="C46"/>
  <c r="D37" i="262"/>
  <c r="H37" s="1"/>
  <c r="C37"/>
  <c r="C47" i="281"/>
  <c r="F46"/>
  <c r="C46" i="280"/>
  <c r="F45"/>
  <c r="D47" i="281" l="1"/>
  <c r="E47"/>
  <c r="D46" i="280"/>
  <c r="E46"/>
  <c r="I46" s="1"/>
  <c r="D46" i="279"/>
  <c r="E46"/>
  <c r="I46" s="1"/>
  <c r="C51" i="283"/>
  <c r="F50"/>
  <c r="F47" i="282"/>
  <c r="H47"/>
  <c r="C49" s="1"/>
  <c r="B39" i="262"/>
  <c r="E37"/>
  <c r="I47" i="281"/>
  <c r="C40" i="277"/>
  <c r="F39"/>
  <c r="C39" i="273"/>
  <c r="F37"/>
  <c r="D51" i="283" l="1"/>
  <c r="E51"/>
  <c r="I51" s="1"/>
  <c r="D49" i="282"/>
  <c r="E49"/>
  <c r="I49" s="1"/>
  <c r="D40" i="277"/>
  <c r="E40"/>
  <c r="I40" s="1"/>
  <c r="D39" i="273"/>
  <c r="E39"/>
  <c r="I39" s="1"/>
  <c r="J46" i="279"/>
  <c r="C47"/>
  <c r="F46"/>
  <c r="D39" i="262"/>
  <c r="H39" s="1"/>
  <c r="C39"/>
  <c r="F47" i="281"/>
  <c r="H47"/>
  <c r="C49" s="1"/>
  <c r="C47" i="280"/>
  <c r="F46"/>
  <c r="D49" i="281" l="1"/>
  <c r="E49"/>
  <c r="D47" i="280"/>
  <c r="E47"/>
  <c r="I47" s="1"/>
  <c r="E47" i="279"/>
  <c r="I47" s="1"/>
  <c r="D47"/>
  <c r="C52" i="283"/>
  <c r="F51"/>
  <c r="C50" i="282"/>
  <c r="F49"/>
  <c r="E39" i="262"/>
  <c r="B40"/>
  <c r="I49" i="281"/>
  <c r="C41" i="277"/>
  <c r="F40"/>
  <c r="F39" i="273"/>
  <c r="C40"/>
  <c r="D52" i="283" l="1"/>
  <c r="E52"/>
  <c r="I52" s="1"/>
  <c r="D50" i="282"/>
  <c r="E50"/>
  <c r="I50" s="1"/>
  <c r="D41" i="277"/>
  <c r="E41"/>
  <c r="I41" s="1"/>
  <c r="E40" i="273"/>
  <c r="I40" s="1"/>
  <c r="D40"/>
  <c r="J47" i="279"/>
  <c r="C49"/>
  <c r="F47"/>
  <c r="D40" i="262"/>
  <c r="H40" s="1"/>
  <c r="C40"/>
  <c r="C50" i="281"/>
  <c r="F49"/>
  <c r="H47" i="280"/>
  <c r="C49" s="1"/>
  <c r="F47"/>
  <c r="E50" i="281" l="1"/>
  <c r="I50" s="1"/>
  <c r="D50"/>
  <c r="D49" i="280"/>
  <c r="E49"/>
  <c r="I49" s="1"/>
  <c r="E49" i="279"/>
  <c r="I49" s="1"/>
  <c r="D49"/>
  <c r="C54" i="283"/>
  <c r="F52"/>
  <c r="C51" i="282"/>
  <c r="F50"/>
  <c r="E40" i="262"/>
  <c r="B41"/>
  <c r="C42" i="277"/>
  <c r="F41"/>
  <c r="F40" i="273"/>
  <c r="C41"/>
  <c r="E54" i="283" l="1"/>
  <c r="I54" s="1"/>
  <c r="D54"/>
  <c r="D51" i="282"/>
  <c r="E51"/>
  <c r="I51" s="1"/>
  <c r="D42" i="277"/>
  <c r="E42"/>
  <c r="I42" s="1"/>
  <c r="D41" i="273"/>
  <c r="E41"/>
  <c r="I41" s="1"/>
  <c r="J49" i="279"/>
  <c r="C50"/>
  <c r="F49"/>
  <c r="D41" i="262"/>
  <c r="H41" s="1"/>
  <c r="C41"/>
  <c r="C51" i="281"/>
  <c r="F50"/>
  <c r="C50" i="280"/>
  <c r="F49"/>
  <c r="D51" i="281" l="1"/>
  <c r="E51"/>
  <c r="D50" i="280"/>
  <c r="E50"/>
  <c r="I50" s="1"/>
  <c r="D50" i="279"/>
  <c r="E50"/>
  <c r="I50" s="1"/>
  <c r="C55" i="283"/>
  <c r="F54"/>
  <c r="C52" i="282"/>
  <c r="F51"/>
  <c r="B42" i="262"/>
  <c r="E41"/>
  <c r="I51" i="281"/>
  <c r="C44" i="277"/>
  <c r="F42"/>
  <c r="F41" i="273"/>
  <c r="C42"/>
  <c r="D55" i="283" l="1"/>
  <c r="E55"/>
  <c r="I55" s="1"/>
  <c r="D52" i="282"/>
  <c r="E52"/>
  <c r="I52" s="1"/>
  <c r="D44" i="277"/>
  <c r="E44"/>
  <c r="I44" s="1"/>
  <c r="D42" i="273"/>
  <c r="E42"/>
  <c r="I42" s="1"/>
  <c r="J50" i="279"/>
  <c r="F50"/>
  <c r="C51"/>
  <c r="D42" i="262"/>
  <c r="H42" s="1"/>
  <c r="C42"/>
  <c r="C52" i="281"/>
  <c r="F51"/>
  <c r="C51" i="280"/>
  <c r="F50"/>
  <c r="D52" i="281" l="1"/>
  <c r="E52"/>
  <c r="D51" i="280"/>
  <c r="E51"/>
  <c r="I51" s="1"/>
  <c r="D51" i="279"/>
  <c r="E51"/>
  <c r="I51" s="1"/>
  <c r="C56" i="283"/>
  <c r="F55"/>
  <c r="C54" i="282"/>
  <c r="F52"/>
  <c r="E42" i="262"/>
  <c r="B44"/>
  <c r="I52" i="281"/>
  <c r="C45" i="277"/>
  <c r="F44"/>
  <c r="F42" i="273"/>
  <c r="C44"/>
  <c r="D56" i="283" l="1"/>
  <c r="E56"/>
  <c r="I56" s="1"/>
  <c r="D54" i="282"/>
  <c r="E54"/>
  <c r="I54" s="1"/>
  <c r="D45" i="277"/>
  <c r="E45"/>
  <c r="I45" s="1"/>
  <c r="D44" i="273"/>
  <c r="E44"/>
  <c r="I44" s="1"/>
  <c r="J51" i="279"/>
  <c r="C52"/>
  <c r="F51"/>
  <c r="D44" i="262"/>
  <c r="H44" s="1"/>
  <c r="C44"/>
  <c r="C54" i="281"/>
  <c r="F52"/>
  <c r="C52" i="280"/>
  <c r="F51"/>
  <c r="D54" i="281" l="1"/>
  <c r="E54"/>
  <c r="D52" i="280"/>
  <c r="E52"/>
  <c r="I52" s="1"/>
  <c r="D52" i="279"/>
  <c r="E52"/>
  <c r="I52" s="1"/>
  <c r="C57" i="283"/>
  <c r="F56"/>
  <c r="C55" i="282"/>
  <c r="F54"/>
  <c r="B45" i="262"/>
  <c r="E44"/>
  <c r="I54" i="281"/>
  <c r="C46" i="277"/>
  <c r="F45"/>
  <c r="F44" i="273"/>
  <c r="C45"/>
  <c r="D57" i="283" l="1"/>
  <c r="E57"/>
  <c r="I57" s="1"/>
  <c r="D55" i="282"/>
  <c r="E55"/>
  <c r="I55" s="1"/>
  <c r="D46" i="277"/>
  <c r="E46"/>
  <c r="I46" s="1"/>
  <c r="E45" i="273"/>
  <c r="I45" s="1"/>
  <c r="D45"/>
  <c r="J52" i="279"/>
  <c r="C54"/>
  <c r="F52"/>
  <c r="D45" i="262"/>
  <c r="H45" s="1"/>
  <c r="C45"/>
  <c r="C55" i="281"/>
  <c r="F54"/>
  <c r="C54" i="280"/>
  <c r="F52"/>
  <c r="E55" i="281" l="1"/>
  <c r="D55"/>
  <c r="D54" i="280"/>
  <c r="E54"/>
  <c r="I54" s="1"/>
  <c r="E54" i="279"/>
  <c r="I54" s="1"/>
  <c r="D54"/>
  <c r="C59" i="283"/>
  <c r="F57"/>
  <c r="C56" i="282"/>
  <c r="F55"/>
  <c r="E45" i="262"/>
  <c r="B46"/>
  <c r="I55" i="281"/>
  <c r="C47" i="277"/>
  <c r="F46"/>
  <c r="F45" i="273"/>
  <c r="C46"/>
  <c r="E59" i="283" l="1"/>
  <c r="I59" s="1"/>
  <c r="D59"/>
  <c r="D56" i="282"/>
  <c r="E56"/>
  <c r="I56" s="1"/>
  <c r="D47" i="277"/>
  <c r="E47"/>
  <c r="I47" s="1"/>
  <c r="D46" i="273"/>
  <c r="E46"/>
  <c r="I46" s="1"/>
  <c r="J54" i="279"/>
  <c r="F54"/>
  <c r="C55"/>
  <c r="D46" i="262"/>
  <c r="H46" s="1"/>
  <c r="C46"/>
  <c r="C56" i="281"/>
  <c r="F55"/>
  <c r="C55" i="280"/>
  <c r="F54"/>
  <c r="D56" i="281" l="1"/>
  <c r="E56"/>
  <c r="I56" s="1"/>
  <c r="D55" i="280"/>
  <c r="E55"/>
  <c r="I55" s="1"/>
  <c r="D55" i="279"/>
  <c r="E55"/>
  <c r="I55" s="1"/>
  <c r="C60" i="283"/>
  <c r="F59"/>
  <c r="C57" i="282"/>
  <c r="F56"/>
  <c r="B47" i="262"/>
  <c r="E46"/>
  <c r="F47" i="277"/>
  <c r="H47"/>
  <c r="C49" s="1"/>
  <c r="F46" i="273"/>
  <c r="C47"/>
  <c r="D60" i="283" l="1"/>
  <c r="E60"/>
  <c r="I60" s="1"/>
  <c r="D57" i="282"/>
  <c r="E57"/>
  <c r="I57" s="1"/>
  <c r="D49" i="277"/>
  <c r="E49"/>
  <c r="D47" i="273"/>
  <c r="H47" s="1"/>
  <c r="E47"/>
  <c r="I47" s="1"/>
  <c r="J55" i="279"/>
  <c r="F55"/>
  <c r="C56"/>
  <c r="D47" i="262"/>
  <c r="H47" s="1"/>
  <c r="C47"/>
  <c r="C57" i="281"/>
  <c r="F56"/>
  <c r="C56" i="280"/>
  <c r="F55"/>
  <c r="I49" i="277"/>
  <c r="D57" i="281" l="1"/>
  <c r="E57"/>
  <c r="D56" i="280"/>
  <c r="E56"/>
  <c r="I56" s="1"/>
  <c r="D56" i="279"/>
  <c r="E56"/>
  <c r="I56" s="1"/>
  <c r="C61" i="283"/>
  <c r="F60"/>
  <c r="C59" i="282"/>
  <c r="F57"/>
  <c r="B49" i="262"/>
  <c r="E47"/>
  <c r="I57" i="281"/>
  <c r="C50" i="277"/>
  <c r="F49"/>
  <c r="C49" i="273"/>
  <c r="F47"/>
  <c r="D61" i="283" l="1"/>
  <c r="E61"/>
  <c r="I61" s="1"/>
  <c r="D59" i="282"/>
  <c r="E59"/>
  <c r="I59" s="1"/>
  <c r="D50" i="277"/>
  <c r="E50"/>
  <c r="D49" i="273"/>
  <c r="E49"/>
  <c r="I49" s="1"/>
  <c r="J56" i="279"/>
  <c r="C57"/>
  <c r="F56"/>
  <c r="D49" i="262"/>
  <c r="H49" s="1"/>
  <c r="C49"/>
  <c r="C59" i="281"/>
  <c r="F57"/>
  <c r="C57" i="280"/>
  <c r="F56"/>
  <c r="I50" i="277"/>
  <c r="D59" i="281" l="1"/>
  <c r="E59"/>
  <c r="D57" i="280"/>
  <c r="E57"/>
  <c r="I57" s="1"/>
  <c r="D57" i="279"/>
  <c r="E57"/>
  <c r="I57" s="1"/>
  <c r="C62" i="283"/>
  <c r="F61"/>
  <c r="C60" i="282"/>
  <c r="F59"/>
  <c r="E49" i="262"/>
  <c r="B50"/>
  <c r="I59" i="281"/>
  <c r="C51" i="277"/>
  <c r="F50"/>
  <c r="F49" i="273"/>
  <c r="C50"/>
  <c r="D62" i="283" l="1"/>
  <c r="E62"/>
  <c r="I62" s="1"/>
  <c r="D60" i="282"/>
  <c r="E60"/>
  <c r="I60" s="1"/>
  <c r="D51" i="277"/>
  <c r="E51"/>
  <c r="E50" i="273"/>
  <c r="I50" s="1"/>
  <c r="D50"/>
  <c r="J57" i="279"/>
  <c r="C59"/>
  <c r="F57"/>
  <c r="D50" i="262"/>
  <c r="H50" s="1"/>
  <c r="C50"/>
  <c r="C60" i="281"/>
  <c r="F59"/>
  <c r="C59" i="280"/>
  <c r="F57"/>
  <c r="I51" i="277"/>
  <c r="E60" i="281" l="1"/>
  <c r="D60"/>
  <c r="D59" i="280"/>
  <c r="E59"/>
  <c r="I59" s="1"/>
  <c r="D59" i="279"/>
  <c r="E59"/>
  <c r="I59" s="1"/>
  <c r="F62" i="283"/>
  <c r="H62"/>
  <c r="C64" s="1"/>
  <c r="C61" i="282"/>
  <c r="F60"/>
  <c r="E50" i="262"/>
  <c r="B51"/>
  <c r="I60" i="281"/>
  <c r="C52" i="277"/>
  <c r="F51"/>
  <c r="F50" i="273"/>
  <c r="C51"/>
  <c r="E64" i="283" l="1"/>
  <c r="I64" s="1"/>
  <c r="D64"/>
  <c r="D61" i="282"/>
  <c r="E61"/>
  <c r="I61" s="1"/>
  <c r="D52" i="277"/>
  <c r="E52"/>
  <c r="D51" i="273"/>
  <c r="E51"/>
  <c r="I51" s="1"/>
  <c r="J59" i="279"/>
  <c r="C60"/>
  <c r="F59"/>
  <c r="D51" i="262"/>
  <c r="H51" s="1"/>
  <c r="C51"/>
  <c r="C61" i="281"/>
  <c r="F60"/>
  <c r="C60" i="280"/>
  <c r="F59"/>
  <c r="I52" i="277"/>
  <c r="D61" i="281" l="1"/>
  <c r="E61"/>
  <c r="D60" i="280"/>
  <c r="E60"/>
  <c r="I60" s="1"/>
  <c r="E60" i="279"/>
  <c r="I60" s="1"/>
  <c r="D60"/>
  <c r="F64" i="283"/>
  <c r="C65"/>
  <c r="C62" i="282"/>
  <c r="F61"/>
  <c r="B52" i="262"/>
  <c r="E51"/>
  <c r="I61" i="281"/>
  <c r="C54" i="277"/>
  <c r="F52"/>
  <c r="F51" i="273"/>
  <c r="C52"/>
  <c r="D65" i="283" l="1"/>
  <c r="E65"/>
  <c r="I65" s="1"/>
  <c r="D62" i="282"/>
  <c r="E62"/>
  <c r="I62" s="1"/>
  <c r="D54" i="277"/>
  <c r="E54"/>
  <c r="D52" i="273"/>
  <c r="E52"/>
  <c r="I52" s="1"/>
  <c r="J60" i="279"/>
  <c r="C61"/>
  <c r="F60"/>
  <c r="D52" i="262"/>
  <c r="H52" s="1"/>
  <c r="C52"/>
  <c r="C62" i="281"/>
  <c r="F61"/>
  <c r="C61" i="280"/>
  <c r="F60"/>
  <c r="I54" i="277"/>
  <c r="D62" i="281" l="1"/>
  <c r="E62"/>
  <c r="D61" i="280"/>
  <c r="E61"/>
  <c r="I61" s="1"/>
  <c r="E61" i="279"/>
  <c r="I61" s="1"/>
  <c r="D61"/>
  <c r="C66" i="283"/>
  <c r="F65"/>
  <c r="H62" i="282"/>
  <c r="C64" s="1"/>
  <c r="F62"/>
  <c r="E52" i="262"/>
  <c r="B54"/>
  <c r="I62" i="281"/>
  <c r="C55" i="277"/>
  <c r="F54"/>
  <c r="F52" i="273"/>
  <c r="C54"/>
  <c r="D66" i="283" l="1"/>
  <c r="E66"/>
  <c r="I66" s="1"/>
  <c r="D64" i="282"/>
  <c r="E64"/>
  <c r="D55" i="277"/>
  <c r="E55"/>
  <c r="I55" s="1"/>
  <c r="D54" i="273"/>
  <c r="E54"/>
  <c r="I54" s="1"/>
  <c r="J61" i="279"/>
  <c r="C62"/>
  <c r="F61"/>
  <c r="I64" i="282"/>
  <c r="D54" i="262"/>
  <c r="H54" s="1"/>
  <c r="C54"/>
  <c r="H62" i="281"/>
  <c r="C64" s="1"/>
  <c r="F62"/>
  <c r="C62" i="280"/>
  <c r="F61"/>
  <c r="D64" i="281" l="1"/>
  <c r="E64"/>
  <c r="I64" s="1"/>
  <c r="D62" i="280"/>
  <c r="E62"/>
  <c r="I62" s="1"/>
  <c r="D62" i="279"/>
  <c r="E62"/>
  <c r="I62" s="1"/>
  <c r="F66" i="283"/>
  <c r="C67"/>
  <c r="F64" i="282"/>
  <c r="C65"/>
  <c r="B55" i="262"/>
  <c r="E54"/>
  <c r="C56" i="277"/>
  <c r="F55"/>
  <c r="F54" i="273"/>
  <c r="C55"/>
  <c r="D67" i="283" l="1"/>
  <c r="E67"/>
  <c r="I67" s="1"/>
  <c r="D65" i="282"/>
  <c r="E65"/>
  <c r="I65" s="1"/>
  <c r="D56" i="277"/>
  <c r="E56"/>
  <c r="E55" i="273"/>
  <c r="D55"/>
  <c r="J62" i="279"/>
  <c r="C64"/>
  <c r="F62"/>
  <c r="D55" i="262"/>
  <c r="H55" s="1"/>
  <c r="C55"/>
  <c r="C65" i="281"/>
  <c r="F64"/>
  <c r="F62" i="280"/>
  <c r="H62"/>
  <c r="C64" s="1"/>
  <c r="I56" i="277"/>
  <c r="I55" i="273"/>
  <c r="E65" i="281" l="1"/>
  <c r="I65" s="1"/>
  <c r="D65"/>
  <c r="D64" i="280"/>
  <c r="E64"/>
  <c r="I64" s="1"/>
  <c r="D64" i="279"/>
  <c r="E64"/>
  <c r="I64" s="1"/>
  <c r="C69" i="283"/>
  <c r="F67"/>
  <c r="F65" i="282"/>
  <c r="C66"/>
  <c r="E55" i="262"/>
  <c r="B56"/>
  <c r="C57" i="277"/>
  <c r="F56"/>
  <c r="F55" i="273"/>
  <c r="C56"/>
  <c r="E69" i="283" l="1"/>
  <c r="I69" s="1"/>
  <c r="D69"/>
  <c r="D66" i="282"/>
  <c r="E66"/>
  <c r="I66" s="1"/>
  <c r="D57" i="277"/>
  <c r="E57"/>
  <c r="D56" i="273"/>
  <c r="E56"/>
  <c r="I56" s="1"/>
  <c r="J64" i="279"/>
  <c r="C65"/>
  <c r="F64"/>
  <c r="D56" i="262"/>
  <c r="C56"/>
  <c r="C66" i="281"/>
  <c r="F65"/>
  <c r="C65" i="280"/>
  <c r="F64"/>
  <c r="I57" i="277"/>
  <c r="D66" i="281" l="1"/>
  <c r="E66"/>
  <c r="I66" s="1"/>
  <c r="D65" i="280"/>
  <c r="E65"/>
  <c r="I65" s="1"/>
  <c r="D65" i="279"/>
  <c r="E65"/>
  <c r="I65" s="1"/>
  <c r="F69" i="283"/>
  <c r="C70"/>
  <c r="F66" i="282"/>
  <c r="C67"/>
  <c r="G56" i="262"/>
  <c r="H56"/>
  <c r="B57"/>
  <c r="E56"/>
  <c r="C59" i="277"/>
  <c r="F57"/>
  <c r="F56" i="273"/>
  <c r="C57"/>
  <c r="D70" i="283" l="1"/>
  <c r="E70"/>
  <c r="I70" s="1"/>
  <c r="D67" i="282"/>
  <c r="E67"/>
  <c r="I67" s="1"/>
  <c r="D59" i="277"/>
  <c r="E59"/>
  <c r="E57" i="273"/>
  <c r="I57" s="1"/>
  <c r="D57"/>
  <c r="J65" i="279"/>
  <c r="C66"/>
  <c r="F65"/>
  <c r="D57" i="262"/>
  <c r="H57" s="1"/>
  <c r="C57"/>
  <c r="C67" i="281"/>
  <c r="F66"/>
  <c r="C66" i="280"/>
  <c r="F65"/>
  <c r="I59" i="277"/>
  <c r="D67" i="281" l="1"/>
  <c r="E67"/>
  <c r="D66" i="280"/>
  <c r="E66"/>
  <c r="I66" s="1"/>
  <c r="E66" i="279"/>
  <c r="I66" s="1"/>
  <c r="D66"/>
  <c r="C71" i="283"/>
  <c r="F70"/>
  <c r="F67" i="282"/>
  <c r="C69"/>
  <c r="E57" i="262"/>
  <c r="B59"/>
  <c r="I67" i="281"/>
  <c r="C60" i="277"/>
  <c r="F59"/>
  <c r="C59" i="273"/>
  <c r="F57"/>
  <c r="D71" i="283" l="1"/>
  <c r="E71"/>
  <c r="I71" s="1"/>
  <c r="D69" i="282"/>
  <c r="E69"/>
  <c r="I69" s="1"/>
  <c r="D60" i="277"/>
  <c r="E60"/>
  <c r="D59" i="273"/>
  <c r="E59"/>
  <c r="I59" s="1"/>
  <c r="J66" i="279"/>
  <c r="C67"/>
  <c r="F66"/>
  <c r="D59" i="262"/>
  <c r="H59" s="1"/>
  <c r="C59"/>
  <c r="C69" i="281"/>
  <c r="F67"/>
  <c r="C67" i="280"/>
  <c r="F66"/>
  <c r="I60" i="277"/>
  <c r="D69" i="281" l="1"/>
  <c r="E69"/>
  <c r="I69" s="1"/>
  <c r="D67" i="280"/>
  <c r="E67"/>
  <c r="I67" s="1"/>
  <c r="D67" i="279"/>
  <c r="E67"/>
  <c r="I67" s="1"/>
  <c r="F71" i="283"/>
  <c r="C72"/>
  <c r="F69" i="282"/>
  <c r="C70"/>
  <c r="E59" i="262"/>
  <c r="B60"/>
  <c r="C61" i="277"/>
  <c r="F60"/>
  <c r="F59" i="273"/>
  <c r="C60"/>
  <c r="D72" i="283" l="1"/>
  <c r="E72"/>
  <c r="I72" s="1"/>
  <c r="D70" i="282"/>
  <c r="E70"/>
  <c r="I70" s="1"/>
  <c r="D61" i="277"/>
  <c r="E61"/>
  <c r="E60" i="273"/>
  <c r="I60" s="1"/>
  <c r="D60"/>
  <c r="J67" i="279"/>
  <c r="C69"/>
  <c r="F67"/>
  <c r="D60" i="262"/>
  <c r="H60" s="1"/>
  <c r="C60"/>
  <c r="C70" i="281"/>
  <c r="F69"/>
  <c r="C69" i="280"/>
  <c r="F67"/>
  <c r="I61" i="277"/>
  <c r="E70" i="281" l="1"/>
  <c r="I70" s="1"/>
  <c r="D70"/>
  <c r="D69" i="280"/>
  <c r="E69"/>
  <c r="I69" s="1"/>
  <c r="D69" i="279"/>
  <c r="E69"/>
  <c r="I69" s="1"/>
  <c r="C74" i="283"/>
  <c r="F72"/>
  <c r="F70" i="282"/>
  <c r="C71"/>
  <c r="B61" i="262"/>
  <c r="E60"/>
  <c r="C62" i="277"/>
  <c r="F61"/>
  <c r="F60" i="273"/>
  <c r="C61"/>
  <c r="E74" i="283" l="1"/>
  <c r="I74" s="1"/>
  <c r="D74"/>
  <c r="D71" i="282"/>
  <c r="E71"/>
  <c r="I71" s="1"/>
  <c r="D62" i="277"/>
  <c r="E62"/>
  <c r="D61" i="273"/>
  <c r="E61"/>
  <c r="I61" s="1"/>
  <c r="J69" i="279"/>
  <c r="C70"/>
  <c r="F69"/>
  <c r="D61" i="262"/>
  <c r="H61" s="1"/>
  <c r="C61"/>
  <c r="C71" i="281"/>
  <c r="F70"/>
  <c r="C70" i="280"/>
  <c r="F69"/>
  <c r="I62" i="277"/>
  <c r="D71" i="281" l="1"/>
  <c r="E71"/>
  <c r="I71" s="1"/>
  <c r="D70" i="280"/>
  <c r="E70"/>
  <c r="I70" s="1"/>
  <c r="D70" i="279"/>
  <c r="E70"/>
  <c r="I70" s="1"/>
  <c r="F74" i="283"/>
  <c r="C75"/>
  <c r="F71" i="282"/>
  <c r="C72"/>
  <c r="E61" i="262"/>
  <c r="B62"/>
  <c r="H62" i="277"/>
  <c r="C64" s="1"/>
  <c r="F62"/>
  <c r="F61" i="273"/>
  <c r="C62"/>
  <c r="D75" i="283" l="1"/>
  <c r="E75"/>
  <c r="I75" s="1"/>
  <c r="D72" i="282"/>
  <c r="E72"/>
  <c r="I72" s="1"/>
  <c r="D64" i="277"/>
  <c r="E64"/>
  <c r="I64" s="1"/>
  <c r="E62" i="273"/>
  <c r="I62" s="1"/>
  <c r="D62"/>
  <c r="H62" s="1"/>
  <c r="J70" i="279"/>
  <c r="C71"/>
  <c r="F70"/>
  <c r="D62" i="262"/>
  <c r="H62" s="1"/>
  <c r="C62"/>
  <c r="C72" i="281"/>
  <c r="F71"/>
  <c r="C71" i="280"/>
  <c r="F70"/>
  <c r="D72" i="281" l="1"/>
  <c r="E72"/>
  <c r="I72" s="1"/>
  <c r="D71" i="280"/>
  <c r="E71"/>
  <c r="I71" s="1"/>
  <c r="D71" i="279"/>
  <c r="E71"/>
  <c r="I71" s="1"/>
  <c r="C76" i="283"/>
  <c r="F75"/>
  <c r="C74" i="282"/>
  <c r="F72"/>
  <c r="E62" i="262"/>
  <c r="B64"/>
  <c r="C65" i="277"/>
  <c r="F64"/>
  <c r="F62" i="273"/>
  <c r="C64"/>
  <c r="D76" i="283" l="1"/>
  <c r="E76"/>
  <c r="I76" s="1"/>
  <c r="D74" i="282"/>
  <c r="E74"/>
  <c r="I74" s="1"/>
  <c r="D65" i="277"/>
  <c r="E65"/>
  <c r="D64" i="273"/>
  <c r="E64"/>
  <c r="I64" s="1"/>
  <c r="J71" i="279"/>
  <c r="C72"/>
  <c r="F71"/>
  <c r="D64" i="262"/>
  <c r="H64" s="1"/>
  <c r="C64"/>
  <c r="C74" i="281"/>
  <c r="F72"/>
  <c r="C72" i="280"/>
  <c r="F71"/>
  <c r="I65" i="277"/>
  <c r="D74" i="281" l="1"/>
  <c r="E74"/>
  <c r="I74" s="1"/>
  <c r="D72" i="280"/>
  <c r="E72"/>
  <c r="I72" s="1"/>
  <c r="D72" i="279"/>
  <c r="E72"/>
  <c r="I72" s="1"/>
  <c r="F76" i="283"/>
  <c r="C77"/>
  <c r="C75" i="282"/>
  <c r="F74"/>
  <c r="E64" i="262"/>
  <c r="B65"/>
  <c r="C66" i="277"/>
  <c r="F65"/>
  <c r="F64" i="273"/>
  <c r="C65"/>
  <c r="D77" i="283" l="1"/>
  <c r="E77"/>
  <c r="I77" s="1"/>
  <c r="D75" i="282"/>
  <c r="E75"/>
  <c r="I75" s="1"/>
  <c r="D66" i="277"/>
  <c r="E66"/>
  <c r="D65" i="273"/>
  <c r="E65"/>
  <c r="I65" s="1"/>
  <c r="J72" i="279"/>
  <c r="F72"/>
  <c r="C74"/>
  <c r="D65" i="262"/>
  <c r="H65" s="1"/>
  <c r="C65"/>
  <c r="C75" i="281"/>
  <c r="F74"/>
  <c r="C74" i="280"/>
  <c r="F72"/>
  <c r="I66" i="277"/>
  <c r="E75" i="281" l="1"/>
  <c r="I75" s="1"/>
  <c r="D75"/>
  <c r="D74" i="280"/>
  <c r="E74"/>
  <c r="I74" s="1"/>
  <c r="D74" i="279"/>
  <c r="E74"/>
  <c r="I74" s="1"/>
  <c r="F77" i="283"/>
  <c r="H77"/>
  <c r="C79" s="1"/>
  <c r="C76" i="282"/>
  <c r="F75"/>
  <c r="E65" i="262"/>
  <c r="B66"/>
  <c r="C67" i="277"/>
  <c r="F66"/>
  <c r="F65" i="273"/>
  <c r="C66"/>
  <c r="E79" i="283" l="1"/>
  <c r="I79" s="1"/>
  <c r="D79"/>
  <c r="D76" i="282"/>
  <c r="E76"/>
  <c r="I76" s="1"/>
  <c r="D67" i="277"/>
  <c r="E67"/>
  <c r="D66" i="273"/>
  <c r="E66"/>
  <c r="I66" s="1"/>
  <c r="J74" i="279"/>
  <c r="F74"/>
  <c r="C75"/>
  <c r="D66" i="262"/>
  <c r="H66" s="1"/>
  <c r="C66"/>
  <c r="C76" i="281"/>
  <c r="F75"/>
  <c r="C75" i="280"/>
  <c r="F74"/>
  <c r="I67" i="277"/>
  <c r="D76" i="281" l="1"/>
  <c r="E76"/>
  <c r="D75" i="280"/>
  <c r="E75"/>
  <c r="I75" s="1"/>
  <c r="D75" i="279"/>
  <c r="E75"/>
  <c r="I75" s="1"/>
  <c r="C80" i="283"/>
  <c r="F79"/>
  <c r="C77" i="282"/>
  <c r="F76"/>
  <c r="B67" i="262"/>
  <c r="E66"/>
  <c r="I76" i="281"/>
  <c r="C69" i="277"/>
  <c r="F67"/>
  <c r="F66" i="273"/>
  <c r="C67"/>
  <c r="D80" i="283" l="1"/>
  <c r="E80"/>
  <c r="I80" s="1"/>
  <c r="D77" i="282"/>
  <c r="E77"/>
  <c r="I77" s="1"/>
  <c r="D69" i="277"/>
  <c r="E69"/>
  <c r="E67" i="273"/>
  <c r="I67" s="1"/>
  <c r="D67"/>
  <c r="J75" i="279"/>
  <c r="F75"/>
  <c r="C76"/>
  <c r="D67" i="262"/>
  <c r="H67" s="1"/>
  <c r="C67"/>
  <c r="C77" i="281"/>
  <c r="F76"/>
  <c r="C76" i="280"/>
  <c r="F75"/>
  <c r="I69" i="277"/>
  <c r="D77" i="281" l="1"/>
  <c r="E77"/>
  <c r="D76" i="280"/>
  <c r="E76"/>
  <c r="I76" s="1"/>
  <c r="D76" i="279"/>
  <c r="E76"/>
  <c r="I76" s="1"/>
  <c r="C81" i="283"/>
  <c r="F80"/>
  <c r="H77" i="282"/>
  <c r="C79" s="1"/>
  <c r="F77"/>
  <c r="E67" i="262"/>
  <c r="B69"/>
  <c r="I77" i="281"/>
  <c r="C70" i="277"/>
  <c r="F69"/>
  <c r="C69" i="273"/>
  <c r="F67"/>
  <c r="D81" i="283" l="1"/>
  <c r="E81"/>
  <c r="I81" s="1"/>
  <c r="D79" i="282"/>
  <c r="E79"/>
  <c r="I79" s="1"/>
  <c r="D70" i="277"/>
  <c r="E70"/>
  <c r="D69" i="273"/>
  <c r="E69"/>
  <c r="I69" s="1"/>
  <c r="J76" i="279"/>
  <c r="C77"/>
  <c r="F76"/>
  <c r="D69" i="262"/>
  <c r="H69" s="1"/>
  <c r="C69"/>
  <c r="F77" i="281"/>
  <c r="H77"/>
  <c r="C79" s="1"/>
  <c r="C77" i="280"/>
  <c r="F76"/>
  <c r="I70" i="277"/>
  <c r="D79" i="281" l="1"/>
  <c r="E79"/>
  <c r="D77" i="280"/>
  <c r="E77"/>
  <c r="I77" s="1"/>
  <c r="D77" i="279"/>
  <c r="E77"/>
  <c r="I77" s="1"/>
  <c r="C82" i="283"/>
  <c r="F81"/>
  <c r="F79" i="282"/>
  <c r="C80"/>
  <c r="B70" i="262"/>
  <c r="E69"/>
  <c r="I79" i="281"/>
  <c r="C71" i="277"/>
  <c r="F70"/>
  <c r="F69" i="273"/>
  <c r="C70"/>
  <c r="D82" i="283" l="1"/>
  <c r="E82"/>
  <c r="I82" s="1"/>
  <c r="D80" i="282"/>
  <c r="E80"/>
  <c r="I80" s="1"/>
  <c r="D71" i="277"/>
  <c r="E71"/>
  <c r="E70" i="273"/>
  <c r="I70" s="1"/>
  <c r="D70"/>
  <c r="J77" i="279"/>
  <c r="C79"/>
  <c r="F77"/>
  <c r="C70" i="262"/>
  <c r="D70"/>
  <c r="H70" s="1"/>
  <c r="C80" i="281"/>
  <c r="F79"/>
  <c r="H77" i="280"/>
  <c r="C79" s="1"/>
  <c r="F77"/>
  <c r="I71" i="277"/>
  <c r="E80" i="281" l="1"/>
  <c r="I80" s="1"/>
  <c r="D80"/>
  <c r="D79" i="280"/>
  <c r="E79"/>
  <c r="I79" s="1"/>
  <c r="E79" i="279"/>
  <c r="I79" s="1"/>
  <c r="D79"/>
  <c r="C84" i="283"/>
  <c r="F82"/>
  <c r="F80" i="282"/>
  <c r="C81"/>
  <c r="B71" i="262"/>
  <c r="E70"/>
  <c r="C72" i="277"/>
  <c r="F71"/>
  <c r="F70" i="273"/>
  <c r="C71"/>
  <c r="E84" i="283" l="1"/>
  <c r="I84" s="1"/>
  <c r="D84"/>
  <c r="D81" i="282"/>
  <c r="E81"/>
  <c r="I81" s="1"/>
  <c r="D72" i="277"/>
  <c r="E72"/>
  <c r="I72" s="1"/>
  <c r="D71" i="273"/>
  <c r="E71"/>
  <c r="I71" s="1"/>
  <c r="J79" i="279"/>
  <c r="C80"/>
  <c r="F79"/>
  <c r="D71" i="262"/>
  <c r="H71" s="1"/>
  <c r="C71"/>
  <c r="C81" i="281"/>
  <c r="F80"/>
  <c r="C80" i="280"/>
  <c r="F79"/>
  <c r="D81" i="281" l="1"/>
  <c r="E81"/>
  <c r="D80" i="280"/>
  <c r="E80"/>
  <c r="I80" s="1"/>
  <c r="D80" i="279"/>
  <c r="E80"/>
  <c r="I80" s="1"/>
  <c r="C85" i="283"/>
  <c r="F84"/>
  <c r="F81" i="282"/>
  <c r="C82"/>
  <c r="B72" i="262"/>
  <c r="E71"/>
  <c r="I81" i="281"/>
  <c r="C74" i="277"/>
  <c r="F72"/>
  <c r="F71" i="273"/>
  <c r="C72"/>
  <c r="D85" i="283" l="1"/>
  <c r="E85"/>
  <c r="I85" s="1"/>
  <c r="D82" i="282"/>
  <c r="E82"/>
  <c r="I82" s="1"/>
  <c r="D74" i="277"/>
  <c r="E74"/>
  <c r="E72" i="273"/>
  <c r="I72" s="1"/>
  <c r="D72"/>
  <c r="J80" i="279"/>
  <c r="C81"/>
  <c r="F80"/>
  <c r="D72" i="262"/>
  <c r="H72" s="1"/>
  <c r="C72"/>
  <c r="C82" i="281"/>
  <c r="F81"/>
  <c r="C81" i="280"/>
  <c r="F80"/>
  <c r="I74" i="277"/>
  <c r="D82" i="281" l="1"/>
  <c r="E82"/>
  <c r="D81" i="280"/>
  <c r="E81"/>
  <c r="I81" s="1"/>
  <c r="D81" i="279"/>
  <c r="E81"/>
  <c r="I81" s="1"/>
  <c r="C86" i="283"/>
  <c r="F85"/>
  <c r="F82" i="282"/>
  <c r="C84"/>
  <c r="E72" i="262"/>
  <c r="B74"/>
  <c r="I82" i="281"/>
  <c r="C75" i="277"/>
  <c r="F74"/>
  <c r="F72" i="273"/>
  <c r="C74"/>
  <c r="D86" i="283" l="1"/>
  <c r="E86"/>
  <c r="I86" s="1"/>
  <c r="D84" i="282"/>
  <c r="E84"/>
  <c r="I84" s="1"/>
  <c r="D75" i="277"/>
  <c r="E75"/>
  <c r="I75" s="1"/>
  <c r="D74" i="273"/>
  <c r="E74"/>
  <c r="I74" s="1"/>
  <c r="J81" i="279"/>
  <c r="C82"/>
  <c r="F81"/>
  <c r="D74" i="262"/>
  <c r="H74" s="1"/>
  <c r="C74"/>
  <c r="C84" i="281"/>
  <c r="F82"/>
  <c r="C82" i="280"/>
  <c r="F81"/>
  <c r="D84" i="281" l="1"/>
  <c r="E84"/>
  <c r="D82" i="280"/>
  <c r="E82"/>
  <c r="I82" s="1"/>
  <c r="D82" i="279"/>
  <c r="E82"/>
  <c r="I82" s="1"/>
  <c r="C87" i="283"/>
  <c r="F86"/>
  <c r="F84" i="282"/>
  <c r="C85"/>
  <c r="B75" i="262"/>
  <c r="E74"/>
  <c r="I84" i="281"/>
  <c r="C76" i="277"/>
  <c r="F75"/>
  <c r="F74" i="273"/>
  <c r="C75"/>
  <c r="D87" i="283" l="1"/>
  <c r="E87"/>
  <c r="I87" s="1"/>
  <c r="D85" i="282"/>
  <c r="E85"/>
  <c r="I85" s="1"/>
  <c r="D76" i="277"/>
  <c r="E76"/>
  <c r="E75" i="273"/>
  <c r="I75" s="1"/>
  <c r="D75"/>
  <c r="J82" i="279"/>
  <c r="C84"/>
  <c r="F82"/>
  <c r="D75" i="262"/>
  <c r="H75" s="1"/>
  <c r="C75"/>
  <c r="C85" i="281"/>
  <c r="F84"/>
  <c r="C84" i="280"/>
  <c r="F82"/>
  <c r="I76" i="277"/>
  <c r="E85" i="281" l="1"/>
  <c r="I85" s="1"/>
  <c r="D85"/>
  <c r="D84" i="280"/>
  <c r="E84"/>
  <c r="I84" s="1"/>
  <c r="E84" i="279"/>
  <c r="I84" s="1"/>
  <c r="D84"/>
  <c r="C89" i="283"/>
  <c r="F87"/>
  <c r="F85" i="282"/>
  <c r="C86"/>
  <c r="E75" i="262"/>
  <c r="B76"/>
  <c r="C77" i="277"/>
  <c r="F76"/>
  <c r="F75" i="273"/>
  <c r="C76"/>
  <c r="E89" i="283" l="1"/>
  <c r="I89" s="1"/>
  <c r="D89"/>
  <c r="D86" i="282"/>
  <c r="E86"/>
  <c r="I86" s="1"/>
  <c r="D77" i="277"/>
  <c r="E77"/>
  <c r="D76" i="273"/>
  <c r="E76"/>
  <c r="I76" s="1"/>
  <c r="J84" i="279"/>
  <c r="C85"/>
  <c r="F84"/>
  <c r="D76" i="262"/>
  <c r="H76" s="1"/>
  <c r="C76"/>
  <c r="C86" i="281"/>
  <c r="F85"/>
  <c r="C85" i="280"/>
  <c r="F84"/>
  <c r="I77" i="277"/>
  <c r="D86" i="281" l="1"/>
  <c r="E86"/>
  <c r="D85" i="280"/>
  <c r="E85"/>
  <c r="I85" s="1"/>
  <c r="E85" i="279"/>
  <c r="I85" s="1"/>
  <c r="D85"/>
  <c r="C90" i="283"/>
  <c r="F89"/>
  <c r="F86" i="282"/>
  <c r="C87"/>
  <c r="B77" i="262"/>
  <c r="E76"/>
  <c r="I86" i="281"/>
  <c r="F77" i="277"/>
  <c r="H77"/>
  <c r="C79" s="1"/>
  <c r="F76" i="273"/>
  <c r="C77"/>
  <c r="D90" i="283" l="1"/>
  <c r="E90"/>
  <c r="I90" s="1"/>
  <c r="D87" i="282"/>
  <c r="E87"/>
  <c r="I87" s="1"/>
  <c r="D79" i="277"/>
  <c r="E79"/>
  <c r="I79" s="1"/>
  <c r="E77" i="273"/>
  <c r="I77" s="1"/>
  <c r="D77"/>
  <c r="H77" s="1"/>
  <c r="J85" i="279"/>
  <c r="C86"/>
  <c r="F85"/>
  <c r="C77" i="262"/>
  <c r="D77"/>
  <c r="H77" s="1"/>
  <c r="C87" i="281"/>
  <c r="F86"/>
  <c r="C86" i="280"/>
  <c r="F85"/>
  <c r="D87" i="281" l="1"/>
  <c r="E87"/>
  <c r="D86" i="280"/>
  <c r="E86"/>
  <c r="I86" s="1"/>
  <c r="E86" i="279"/>
  <c r="I86" s="1"/>
  <c r="D86"/>
  <c r="C91" i="283"/>
  <c r="F90"/>
  <c r="F87" i="282"/>
  <c r="C89"/>
  <c r="E77" i="262"/>
  <c r="B79"/>
  <c r="I87" i="281"/>
  <c r="C80" i="277"/>
  <c r="F79"/>
  <c r="C79" i="273"/>
  <c r="F77"/>
  <c r="D91" i="283" l="1"/>
  <c r="E91"/>
  <c r="I91" s="1"/>
  <c r="D89" i="282"/>
  <c r="E89"/>
  <c r="I89" s="1"/>
  <c r="D80" i="277"/>
  <c r="E80"/>
  <c r="D79" i="273"/>
  <c r="E79"/>
  <c r="I79" s="1"/>
  <c r="J86" i="279"/>
  <c r="C87"/>
  <c r="F86"/>
  <c r="D79" i="262"/>
  <c r="H79" s="1"/>
  <c r="C79"/>
  <c r="C89" i="281"/>
  <c r="F87"/>
  <c r="C87" i="280"/>
  <c r="F86"/>
  <c r="I80" i="277"/>
  <c r="D89" i="281" l="1"/>
  <c r="E89"/>
  <c r="D87" i="280"/>
  <c r="E87"/>
  <c r="I87" s="1"/>
  <c r="E87" i="279"/>
  <c r="I87" s="1"/>
  <c r="D87"/>
  <c r="C92" i="283"/>
  <c r="F91"/>
  <c r="F89" i="282"/>
  <c r="C90"/>
  <c r="B80" i="262"/>
  <c r="E79"/>
  <c r="I89" i="281"/>
  <c r="C81" i="277"/>
  <c r="F80"/>
  <c r="F79" i="273"/>
  <c r="C80"/>
  <c r="D92" i="283" l="1"/>
  <c r="E92"/>
  <c r="I92" s="1"/>
  <c r="D90" i="282"/>
  <c r="E90"/>
  <c r="I90" s="1"/>
  <c r="D81" i="277"/>
  <c r="E81"/>
  <c r="E80" i="273"/>
  <c r="D80"/>
  <c r="J87" i="279"/>
  <c r="C89"/>
  <c r="F87"/>
  <c r="C80" i="262"/>
  <c r="D80"/>
  <c r="H80" s="1"/>
  <c r="C90" i="281"/>
  <c r="F89"/>
  <c r="C89" i="280"/>
  <c r="F87"/>
  <c r="I81" i="277"/>
  <c r="I80" i="273"/>
  <c r="E90" i="281" l="1"/>
  <c r="I90" s="1"/>
  <c r="D90"/>
  <c r="D89" i="280"/>
  <c r="E89"/>
  <c r="I89" s="1"/>
  <c r="E89" i="279"/>
  <c r="I89" s="1"/>
  <c r="D89"/>
  <c r="H92" i="283"/>
  <c r="C94" s="1"/>
  <c r="F92"/>
  <c r="F90" i="282"/>
  <c r="C91"/>
  <c r="E80" i="262"/>
  <c r="B81"/>
  <c r="C82" i="277"/>
  <c r="F81"/>
  <c r="F80" i="273"/>
  <c r="C81"/>
  <c r="E94" i="283" l="1"/>
  <c r="I94" s="1"/>
  <c r="D94"/>
  <c r="D91" i="282"/>
  <c r="E91"/>
  <c r="I91" s="1"/>
  <c r="D82" i="277"/>
  <c r="E82"/>
  <c r="D81" i="273"/>
  <c r="E81"/>
  <c r="J89" i="279"/>
  <c r="C90"/>
  <c r="F89"/>
  <c r="D81" i="262"/>
  <c r="H81" s="1"/>
  <c r="C81"/>
  <c r="C91" i="281"/>
  <c r="F90"/>
  <c r="C90" i="280"/>
  <c r="F89"/>
  <c r="I82" i="277"/>
  <c r="I81" i="273"/>
  <c r="D91" i="281" l="1"/>
  <c r="E91"/>
  <c r="D90" i="280"/>
  <c r="E90"/>
  <c r="I90" s="1"/>
  <c r="E90" i="279"/>
  <c r="I90" s="1"/>
  <c r="D90"/>
  <c r="C95" i="283"/>
  <c r="F94"/>
  <c r="F91" i="282"/>
  <c r="C92"/>
  <c r="E81" i="262"/>
  <c r="B82"/>
  <c r="I91" i="281"/>
  <c r="C84" i="277"/>
  <c r="F82"/>
  <c r="F81" i="273"/>
  <c r="C82"/>
  <c r="D95" i="283" l="1"/>
  <c r="E95"/>
  <c r="I95" s="1"/>
  <c r="D92" i="282"/>
  <c r="E92"/>
  <c r="I92" s="1"/>
  <c r="D84" i="277"/>
  <c r="E84"/>
  <c r="E82" i="273"/>
  <c r="I82" s="1"/>
  <c r="D82"/>
  <c r="J90" i="279"/>
  <c r="C91"/>
  <c r="F90"/>
  <c r="C82" i="262"/>
  <c r="D82"/>
  <c r="H82" s="1"/>
  <c r="C92" i="281"/>
  <c r="F91"/>
  <c r="C91" i="280"/>
  <c r="F90"/>
  <c r="I84" i="277"/>
  <c r="D92" i="281" l="1"/>
  <c r="E92"/>
  <c r="D91" i="280"/>
  <c r="E91"/>
  <c r="I91" s="1"/>
  <c r="E91" i="279"/>
  <c r="I91" s="1"/>
  <c r="D91"/>
  <c r="F95" i="283"/>
  <c r="C96"/>
  <c r="F92" i="282"/>
  <c r="H92"/>
  <c r="C94" s="1"/>
  <c r="E82" i="262"/>
  <c r="B84"/>
  <c r="I92" i="281"/>
  <c r="C85" i="277"/>
  <c r="F84"/>
  <c r="F82" i="273"/>
  <c r="C84"/>
  <c r="D96" i="283" l="1"/>
  <c r="E96"/>
  <c r="I96" s="1"/>
  <c r="D94" i="282"/>
  <c r="E94"/>
  <c r="I94" s="1"/>
  <c r="D85" i="277"/>
  <c r="E85"/>
  <c r="D84" i="273"/>
  <c r="E84"/>
  <c r="I84" s="1"/>
  <c r="J91" i="279"/>
  <c r="C92"/>
  <c r="F91"/>
  <c r="D84" i="262"/>
  <c r="H84" s="1"/>
  <c r="C84"/>
  <c r="H92" i="281"/>
  <c r="C94" s="1"/>
  <c r="F92"/>
  <c r="C92" i="280"/>
  <c r="F91"/>
  <c r="I85" i="277"/>
  <c r="D94" i="281" l="1"/>
  <c r="E94"/>
  <c r="D92" i="280"/>
  <c r="E92"/>
  <c r="I92" s="1"/>
  <c r="E92" i="279"/>
  <c r="I92" s="1"/>
  <c r="D92"/>
  <c r="C97" i="283"/>
  <c r="F96"/>
  <c r="C95" i="282"/>
  <c r="F94"/>
  <c r="E84" i="262"/>
  <c r="B85"/>
  <c r="I94" i="281"/>
  <c r="C86" i="277"/>
  <c r="F85"/>
  <c r="F84" i="273"/>
  <c r="C85"/>
  <c r="D97" i="283" l="1"/>
  <c r="E97"/>
  <c r="I97" s="1"/>
  <c r="D95" i="282"/>
  <c r="E95"/>
  <c r="I95" s="1"/>
  <c r="D86" i="277"/>
  <c r="E86"/>
  <c r="E85" i="273"/>
  <c r="I85" s="1"/>
  <c r="D85"/>
  <c r="J92" i="279"/>
  <c r="C94"/>
  <c r="F92"/>
  <c r="C85" i="262"/>
  <c r="D85"/>
  <c r="H85" s="1"/>
  <c r="C95" i="281"/>
  <c r="F94"/>
  <c r="F92" i="280"/>
  <c r="H92"/>
  <c r="C94" s="1"/>
  <c r="I86" i="277"/>
  <c r="E95" i="281" l="1"/>
  <c r="I95" s="1"/>
  <c r="D95"/>
  <c r="D94" i="280"/>
  <c r="E94"/>
  <c r="I94" s="1"/>
  <c r="E94" i="279"/>
  <c r="I94" s="1"/>
  <c r="D94"/>
  <c r="F97" i="283"/>
  <c r="C99"/>
  <c r="C96" i="282"/>
  <c r="F95"/>
  <c r="E85" i="262"/>
  <c r="B86"/>
  <c r="C87" i="277"/>
  <c r="F86"/>
  <c r="F85" i="273"/>
  <c r="C86"/>
  <c r="E99" i="283" l="1"/>
  <c r="I99" s="1"/>
  <c r="D99"/>
  <c r="D96" i="282"/>
  <c r="E96"/>
  <c r="D87" i="277"/>
  <c r="E87"/>
  <c r="I87" s="1"/>
  <c r="D86" i="273"/>
  <c r="E86"/>
  <c r="I86" s="1"/>
  <c r="J94" i="279"/>
  <c r="C95"/>
  <c r="F94"/>
  <c r="I96" i="282"/>
  <c r="C86" i="262"/>
  <c r="D86"/>
  <c r="H86" s="1"/>
  <c r="C96" i="281"/>
  <c r="F95"/>
  <c r="C95" i="280"/>
  <c r="F94"/>
  <c r="D96" i="281" l="1"/>
  <c r="E96"/>
  <c r="I96" s="1"/>
  <c r="D95" i="280"/>
  <c r="E95"/>
  <c r="I95" s="1"/>
  <c r="E95" i="279"/>
  <c r="I95" s="1"/>
  <c r="D95"/>
  <c r="C100" i="283"/>
  <c r="F99"/>
  <c r="C97" i="282"/>
  <c r="F96"/>
  <c r="E86" i="262"/>
  <c r="B87"/>
  <c r="C89" i="277"/>
  <c r="F87"/>
  <c r="F86" i="273"/>
  <c r="C87"/>
  <c r="D100" i="283" l="1"/>
  <c r="E100"/>
  <c r="I100" s="1"/>
  <c r="D97" i="282"/>
  <c r="E97"/>
  <c r="I97" s="1"/>
  <c r="D89" i="277"/>
  <c r="E89"/>
  <c r="E87" i="273"/>
  <c r="I87" s="1"/>
  <c r="D87"/>
  <c r="J95" i="279"/>
  <c r="C96"/>
  <c r="F95"/>
  <c r="C87" i="262"/>
  <c r="D87"/>
  <c r="H87" s="1"/>
  <c r="C97" i="281"/>
  <c r="F96"/>
  <c r="C96" i="280"/>
  <c r="F95"/>
  <c r="I89" i="277"/>
  <c r="D97" i="281" l="1"/>
  <c r="E97"/>
  <c r="I97" s="1"/>
  <c r="D96" i="280"/>
  <c r="E96"/>
  <c r="I96" s="1"/>
  <c r="D96" i="279"/>
  <c r="E96"/>
  <c r="I96" s="1"/>
  <c r="F100" i="283"/>
  <c r="C101"/>
  <c r="C99" i="282"/>
  <c r="F97"/>
  <c r="E87" i="262"/>
  <c r="B89"/>
  <c r="C90" i="277"/>
  <c r="F89"/>
  <c r="C89" i="273"/>
  <c r="F87"/>
  <c r="D101" i="283" l="1"/>
  <c r="E101"/>
  <c r="I101" s="1"/>
  <c r="D99" i="282"/>
  <c r="E99"/>
  <c r="I99" s="1"/>
  <c r="D90" i="277"/>
  <c r="E90"/>
  <c r="D89" i="273"/>
  <c r="E89"/>
  <c r="I89" s="1"/>
  <c r="J96" i="279"/>
  <c r="C97"/>
  <c r="F96"/>
  <c r="C89" i="262"/>
  <c r="D89"/>
  <c r="H89" s="1"/>
  <c r="C99" i="281"/>
  <c r="F97"/>
  <c r="C97" i="280"/>
  <c r="F96"/>
  <c r="I90" i="277"/>
  <c r="D99" i="281" l="1"/>
  <c r="E99"/>
  <c r="I99" s="1"/>
  <c r="D97" i="280"/>
  <c r="E97"/>
  <c r="I97" s="1"/>
  <c r="E97" i="279"/>
  <c r="I97" s="1"/>
  <c r="D97"/>
  <c r="C102" i="283"/>
  <c r="F101"/>
  <c r="C100" i="282"/>
  <c r="F99"/>
  <c r="B90" i="262"/>
  <c r="E89"/>
  <c r="C91" i="277"/>
  <c r="F90"/>
  <c r="F89" i="273"/>
  <c r="C90"/>
  <c r="D102" i="283" l="1"/>
  <c r="E102"/>
  <c r="I102" s="1"/>
  <c r="D100" i="282"/>
  <c r="E100"/>
  <c r="I100" s="1"/>
  <c r="D91" i="277"/>
  <c r="E91"/>
  <c r="E90" i="273"/>
  <c r="I90" s="1"/>
  <c r="D90"/>
  <c r="J97" i="279"/>
  <c r="C99"/>
  <c r="F97"/>
  <c r="C90" i="262"/>
  <c r="D90"/>
  <c r="H90" s="1"/>
  <c r="C100" i="281"/>
  <c r="F99"/>
  <c r="C99" i="280"/>
  <c r="F97"/>
  <c r="I91" i="277"/>
  <c r="E100" i="281" l="1"/>
  <c r="I100" s="1"/>
  <c r="D100"/>
  <c r="D99" i="280"/>
  <c r="E99"/>
  <c r="I99" s="1"/>
  <c r="E99" i="279"/>
  <c r="I99" s="1"/>
  <c r="D99"/>
  <c r="F102" i="283"/>
  <c r="C104"/>
  <c r="C101" i="282"/>
  <c r="F100"/>
  <c r="E90" i="262"/>
  <c r="B91"/>
  <c r="C92" i="277"/>
  <c r="F91"/>
  <c r="F90" i="273"/>
  <c r="C91"/>
  <c r="E104" i="283" l="1"/>
  <c r="I104" s="1"/>
  <c r="D104"/>
  <c r="D101" i="282"/>
  <c r="E101"/>
  <c r="I101" s="1"/>
  <c r="D92" i="277"/>
  <c r="E92"/>
  <c r="D91" i="273"/>
  <c r="E91"/>
  <c r="I91" s="1"/>
  <c r="J99" i="279"/>
  <c r="C100"/>
  <c r="F99"/>
  <c r="C91" i="262"/>
  <c r="D91"/>
  <c r="H91" s="1"/>
  <c r="C101" i="281"/>
  <c r="F100"/>
  <c r="C100" i="280"/>
  <c r="F99"/>
  <c r="I92" i="277"/>
  <c r="D101" i="281" l="1"/>
  <c r="E101"/>
  <c r="I101" s="1"/>
  <c r="D100" i="280"/>
  <c r="E100"/>
  <c r="I100" s="1"/>
  <c r="D100" i="279"/>
  <c r="E100"/>
  <c r="I100" s="1"/>
  <c r="C105" i="283"/>
  <c r="F104"/>
  <c r="C102" i="282"/>
  <c r="F101"/>
  <c r="B93" i="262"/>
  <c r="E91"/>
  <c r="F92" i="277"/>
  <c r="H92"/>
  <c r="C94" s="1"/>
  <c r="C92" i="273"/>
  <c r="F91"/>
  <c r="D105" i="283" l="1"/>
  <c r="E105"/>
  <c r="I105" s="1"/>
  <c r="D102" i="282"/>
  <c r="E102"/>
  <c r="I102" s="1"/>
  <c r="D94" i="277"/>
  <c r="E94"/>
  <c r="I94" s="1"/>
  <c r="E92" i="273"/>
  <c r="I92" s="1"/>
  <c r="D92"/>
  <c r="H92" s="1"/>
  <c r="J100" i="279"/>
  <c r="F100"/>
  <c r="C101"/>
  <c r="C93" i="262"/>
  <c r="D93"/>
  <c r="H93" s="1"/>
  <c r="C102" i="281"/>
  <c r="F101"/>
  <c r="C101" i="280"/>
  <c r="F100"/>
  <c r="D4" i="276"/>
  <c r="H4" s="1"/>
  <c r="D102" i="281" l="1"/>
  <c r="E102"/>
  <c r="I102" s="1"/>
  <c r="D101" i="280"/>
  <c r="E101"/>
  <c r="I101" s="1"/>
  <c r="D101" i="279"/>
  <c r="E101"/>
  <c r="I101" s="1"/>
  <c r="F105" i="283"/>
  <c r="C106"/>
  <c r="C104" i="282"/>
  <c r="F102"/>
  <c r="B94" i="262"/>
  <c r="E93"/>
  <c r="C95" i="277"/>
  <c r="F94"/>
  <c r="E4" i="276"/>
  <c r="C94" i="273"/>
  <c r="F92"/>
  <c r="D106" i="283" l="1"/>
  <c r="E106"/>
  <c r="I106" s="1"/>
  <c r="D104" i="282"/>
  <c r="E104"/>
  <c r="I104" s="1"/>
  <c r="D95" i="277"/>
  <c r="E95"/>
  <c r="D94" i="273"/>
  <c r="E94"/>
  <c r="I94" s="1"/>
  <c r="J101" i="279"/>
  <c r="C102"/>
  <c r="F101"/>
  <c r="C94" i="262"/>
  <c r="D94"/>
  <c r="H94" s="1"/>
  <c r="C104" i="281"/>
  <c r="F102"/>
  <c r="C102" i="280"/>
  <c r="F101"/>
  <c r="I95" i="277"/>
  <c r="D5" i="276"/>
  <c r="H5" s="1"/>
  <c r="D104" i="281" l="1"/>
  <c r="E104"/>
  <c r="D102" i="280"/>
  <c r="E102"/>
  <c r="D102" i="279"/>
  <c r="E102"/>
  <c r="I102" s="1"/>
  <c r="C107" i="283"/>
  <c r="F106"/>
  <c r="F104" i="282"/>
  <c r="C105"/>
  <c r="E94" i="262"/>
  <c r="B95"/>
  <c r="I104" i="281"/>
  <c r="I102" i="280"/>
  <c r="C96" i="277"/>
  <c r="F95"/>
  <c r="B6" i="276"/>
  <c r="C6" s="1"/>
  <c r="E5"/>
  <c r="C95" i="273"/>
  <c r="F94"/>
  <c r="D107" i="283" l="1"/>
  <c r="E107"/>
  <c r="I107" s="1"/>
  <c r="D105" i="282"/>
  <c r="E105"/>
  <c r="I105" s="1"/>
  <c r="D96" i="277"/>
  <c r="E96"/>
  <c r="E95" i="273"/>
  <c r="I95" s="1"/>
  <c r="D95"/>
  <c r="J102" i="279"/>
  <c r="C104"/>
  <c r="F102"/>
  <c r="C95" i="262"/>
  <c r="D95"/>
  <c r="H95" s="1"/>
  <c r="C105" i="281"/>
  <c r="F104"/>
  <c r="C104" i="280"/>
  <c r="F102"/>
  <c r="I96" i="277"/>
  <c r="D6" i="276"/>
  <c r="H6" s="1"/>
  <c r="E105" i="281" l="1"/>
  <c r="I105" s="1"/>
  <c r="D105"/>
  <c r="D104" i="280"/>
  <c r="E104"/>
  <c r="I104" s="1"/>
  <c r="E104" i="279"/>
  <c r="I104" s="1"/>
  <c r="D104"/>
  <c r="F107" i="283"/>
  <c r="H107"/>
  <c r="C109" s="1"/>
  <c r="F105" i="282"/>
  <c r="C106"/>
  <c r="B96" i="262"/>
  <c r="E95"/>
  <c r="C97" i="277"/>
  <c r="F96"/>
  <c r="B7" i="276"/>
  <c r="C7" s="1"/>
  <c r="E6"/>
  <c r="C96" i="273"/>
  <c r="F95"/>
  <c r="E109" i="283" l="1"/>
  <c r="I109" s="1"/>
  <c r="D109"/>
  <c r="D106" i="282"/>
  <c r="E106"/>
  <c r="I106" s="1"/>
  <c r="D97" i="277"/>
  <c r="E97"/>
  <c r="I97" s="1"/>
  <c r="D96" i="273"/>
  <c r="E96"/>
  <c r="I96" s="1"/>
  <c r="J104" i="279"/>
  <c r="C105"/>
  <c r="F104"/>
  <c r="C96" i="262"/>
  <c r="D96"/>
  <c r="H96" s="1"/>
  <c r="C106" i="281"/>
  <c r="F105"/>
  <c r="C105" i="280"/>
  <c r="F104"/>
  <c r="D7" i="276"/>
  <c r="H7" s="1"/>
  <c r="D106" i="281" l="1"/>
  <c r="E106"/>
  <c r="D105" i="280"/>
  <c r="E105"/>
  <c r="I105" s="1"/>
  <c r="D105" i="279"/>
  <c r="E105"/>
  <c r="I105" s="1"/>
  <c r="C110" i="283"/>
  <c r="F109"/>
  <c r="F106" i="282"/>
  <c r="C107"/>
  <c r="B98" i="262"/>
  <c r="E96"/>
  <c r="I106" i="281"/>
  <c r="C99" i="277"/>
  <c r="F97"/>
  <c r="B9" i="276"/>
  <c r="C9" s="1"/>
  <c r="E7"/>
  <c r="C97" i="273"/>
  <c r="F96"/>
  <c r="D110" i="283" l="1"/>
  <c r="E110"/>
  <c r="I110" s="1"/>
  <c r="D107" i="282"/>
  <c r="E107"/>
  <c r="I107" s="1"/>
  <c r="D99" i="277"/>
  <c r="E99"/>
  <c r="E97" i="273"/>
  <c r="I97" s="1"/>
  <c r="D97"/>
  <c r="J105" i="279"/>
  <c r="C106"/>
  <c r="F105"/>
  <c r="C98" i="262"/>
  <c r="D98"/>
  <c r="H98" s="1"/>
  <c r="C107" i="281"/>
  <c r="F106"/>
  <c r="C106" i="280"/>
  <c r="F105"/>
  <c r="I99" i="277"/>
  <c r="D9" i="276"/>
  <c r="H9" s="1"/>
  <c r="D107" i="281" l="1"/>
  <c r="E107"/>
  <c r="D106" i="280"/>
  <c r="E106"/>
  <c r="I106" s="1"/>
  <c r="D106" i="279"/>
  <c r="E106"/>
  <c r="I106" s="1"/>
  <c r="C111" i="283"/>
  <c r="F110"/>
  <c r="F107" i="282"/>
  <c r="H107"/>
  <c r="C109" s="1"/>
  <c r="B99" i="262"/>
  <c r="E98"/>
  <c r="I107" i="281"/>
  <c r="C100" i="277"/>
  <c r="F99"/>
  <c r="B10" i="276"/>
  <c r="C10" s="1"/>
  <c r="E9"/>
  <c r="F97" i="273"/>
  <c r="C99"/>
  <c r="D111" i="283" l="1"/>
  <c r="E111"/>
  <c r="I111" s="1"/>
  <c r="D109" i="282"/>
  <c r="E109"/>
  <c r="I109" s="1"/>
  <c r="D100" i="277"/>
  <c r="E100"/>
  <c r="D99" i="273"/>
  <c r="E99"/>
  <c r="I99" s="1"/>
  <c r="J106" i="279"/>
  <c r="C107"/>
  <c r="F106"/>
  <c r="C99" i="262"/>
  <c r="D99"/>
  <c r="H99" s="1"/>
  <c r="H107" i="281"/>
  <c r="C109" s="1"/>
  <c r="F107"/>
  <c r="C107" i="280"/>
  <c r="F106"/>
  <c r="I100" i="277"/>
  <c r="D10" i="276"/>
  <c r="H10" s="1"/>
  <c r="D109" i="281" l="1"/>
  <c r="E109"/>
  <c r="I109" s="1"/>
  <c r="D107" i="280"/>
  <c r="E107"/>
  <c r="D107" i="279"/>
  <c r="E107"/>
  <c r="I107" s="1"/>
  <c r="C112" i="283"/>
  <c r="F111"/>
  <c r="C110" i="282"/>
  <c r="F109"/>
  <c r="E99" i="262"/>
  <c r="B100"/>
  <c r="I107" i="280"/>
  <c r="C101" i="277"/>
  <c r="F100"/>
  <c r="B11" i="276"/>
  <c r="C11" s="1"/>
  <c r="E10"/>
  <c r="C100" i="273"/>
  <c r="F99"/>
  <c r="D112" i="283" l="1"/>
  <c r="E112"/>
  <c r="I112" s="1"/>
  <c r="D110" i="282"/>
  <c r="E110"/>
  <c r="I110" s="1"/>
  <c r="D101" i="277"/>
  <c r="E101"/>
  <c r="I101" s="1"/>
  <c r="E100" i="273"/>
  <c r="I100" s="1"/>
  <c r="D100"/>
  <c r="J107" i="279"/>
  <c r="C109"/>
  <c r="F107"/>
  <c r="C100" i="262"/>
  <c r="D100"/>
  <c r="H100" s="1"/>
  <c r="C110" i="281"/>
  <c r="F109"/>
  <c r="H107" i="280"/>
  <c r="C109" s="1"/>
  <c r="F107"/>
  <c r="D11" i="276"/>
  <c r="H11" s="1"/>
  <c r="E110" i="281" l="1"/>
  <c r="I110" s="1"/>
  <c r="D110"/>
  <c r="D109" i="280"/>
  <c r="E109"/>
  <c r="D109" i="279"/>
  <c r="E109"/>
  <c r="I109" s="1"/>
  <c r="C114" i="283"/>
  <c r="F112"/>
  <c r="C111" i="282"/>
  <c r="F110"/>
  <c r="B101" i="262"/>
  <c r="E100"/>
  <c r="I109" i="280"/>
  <c r="C102" i="277"/>
  <c r="F101"/>
  <c r="B12" i="276"/>
  <c r="C12" s="1"/>
  <c r="E11"/>
  <c r="C101" i="273"/>
  <c r="F100"/>
  <c r="E114" i="283" l="1"/>
  <c r="I114" s="1"/>
  <c r="D114"/>
  <c r="D111" i="282"/>
  <c r="E111"/>
  <c r="I111" s="1"/>
  <c r="D102" i="277"/>
  <c r="E102"/>
  <c r="I102" s="1"/>
  <c r="D101" i="273"/>
  <c r="E101"/>
  <c r="I101" s="1"/>
  <c r="J109" i="279"/>
  <c r="C110"/>
  <c r="F109"/>
  <c r="C101" i="262"/>
  <c r="D101"/>
  <c r="H101" s="1"/>
  <c r="C111" i="281"/>
  <c r="F110"/>
  <c r="C110" i="280"/>
  <c r="F109"/>
  <c r="D12" i="276"/>
  <c r="H12" s="1"/>
  <c r="D111" i="281" l="1"/>
  <c r="E111"/>
  <c r="D110" i="280"/>
  <c r="E110"/>
  <c r="D110" i="279"/>
  <c r="E110"/>
  <c r="I110" s="1"/>
  <c r="C115" i="283"/>
  <c r="F114"/>
  <c r="C112" i="282"/>
  <c r="F111"/>
  <c r="E101" i="262"/>
  <c r="B103"/>
  <c r="I111" i="281"/>
  <c r="I110" i="280"/>
  <c r="C104" i="277"/>
  <c r="F102"/>
  <c r="B14" i="276"/>
  <c r="C14" s="1"/>
  <c r="E12"/>
  <c r="C102" i="273"/>
  <c r="F101"/>
  <c r="D115" i="283" l="1"/>
  <c r="E115"/>
  <c r="I115" s="1"/>
  <c r="D112" i="282"/>
  <c r="E112"/>
  <c r="I112" s="1"/>
  <c r="D104" i="277"/>
  <c r="E104"/>
  <c r="E102" i="273"/>
  <c r="I102" s="1"/>
  <c r="D102"/>
  <c r="J110" i="279"/>
  <c r="C111"/>
  <c r="F110"/>
  <c r="C103" i="262"/>
  <c r="D103"/>
  <c r="H103" s="1"/>
  <c r="C112" i="281"/>
  <c r="F111"/>
  <c r="C111" i="280"/>
  <c r="F110"/>
  <c r="I104" i="277"/>
  <c r="D14" i="276"/>
  <c r="D112" i="281" l="1"/>
  <c r="E112"/>
  <c r="D111" i="280"/>
  <c r="E111"/>
  <c r="I111" s="1"/>
  <c r="E111" i="279"/>
  <c r="I111" s="1"/>
  <c r="D111"/>
  <c r="C116" i="283"/>
  <c r="F115"/>
  <c r="C114" i="282"/>
  <c r="F112"/>
  <c r="E103" i="262"/>
  <c r="B104"/>
  <c r="C104" s="1"/>
  <c r="H14" i="276"/>
  <c r="I112" i="281"/>
  <c r="C105" i="277"/>
  <c r="F104"/>
  <c r="B15" i="276"/>
  <c r="C15" s="1"/>
  <c r="E14"/>
  <c r="F102" i="273"/>
  <c r="C104"/>
  <c r="D116" i="283" l="1"/>
  <c r="E116"/>
  <c r="I116" s="1"/>
  <c r="D114" i="282"/>
  <c r="E114"/>
  <c r="I114" s="1"/>
  <c r="D105" i="277"/>
  <c r="E105"/>
  <c r="D104" i="273"/>
  <c r="E104"/>
  <c r="I104" s="1"/>
  <c r="J111" i="279"/>
  <c r="C112"/>
  <c r="F111"/>
  <c r="D104" i="262"/>
  <c r="H104" s="1"/>
  <c r="C114" i="281"/>
  <c r="F112"/>
  <c r="C112" i="280"/>
  <c r="F111"/>
  <c r="I105" i="277"/>
  <c r="D15" i="276"/>
  <c r="D114" i="281" l="1"/>
  <c r="E114"/>
  <c r="D112" i="280"/>
  <c r="E112"/>
  <c r="D112" i="279"/>
  <c r="E112"/>
  <c r="I112" s="1"/>
  <c r="C117" i="283"/>
  <c r="F116"/>
  <c r="C115" i="282"/>
  <c r="F114"/>
  <c r="E104" i="262"/>
  <c r="B105"/>
  <c r="C105" s="1"/>
  <c r="H15" i="276"/>
  <c r="I114" i="281"/>
  <c r="I112" i="280"/>
  <c r="C106" i="277"/>
  <c r="F105"/>
  <c r="B16" i="276"/>
  <c r="C16" s="1"/>
  <c r="E15"/>
  <c r="C105" i="273"/>
  <c r="F104"/>
  <c r="D117" i="283" l="1"/>
  <c r="E117"/>
  <c r="I117" s="1"/>
  <c r="D115" i="282"/>
  <c r="E115"/>
  <c r="I115" s="1"/>
  <c r="D106" i="277"/>
  <c r="E106"/>
  <c r="E105" i="273"/>
  <c r="I105" s="1"/>
  <c r="D105"/>
  <c r="J112" i="279"/>
  <c r="F112"/>
  <c r="C114"/>
  <c r="D105" i="262"/>
  <c r="H105" s="1"/>
  <c r="C115" i="281"/>
  <c r="F114"/>
  <c r="C114" i="280"/>
  <c r="F112"/>
  <c r="I106" i="277"/>
  <c r="D16" i="276"/>
  <c r="H16" s="1"/>
  <c r="E115" i="281" l="1"/>
  <c r="I115" s="1"/>
  <c r="D115"/>
  <c r="D114" i="280"/>
  <c r="E114"/>
  <c r="I114" s="1"/>
  <c r="D114" i="279"/>
  <c r="E114"/>
  <c r="I114" s="1"/>
  <c r="C119" i="283"/>
  <c r="F117"/>
  <c r="C116" i="282"/>
  <c r="F115"/>
  <c r="E105" i="262"/>
  <c r="B106"/>
  <c r="C106" s="1"/>
  <c r="C107" i="277"/>
  <c r="F106"/>
  <c r="B17" i="276"/>
  <c r="C17" s="1"/>
  <c r="E16"/>
  <c r="C106" i="273"/>
  <c r="F105"/>
  <c r="E119" i="283" l="1"/>
  <c r="I119" s="1"/>
  <c r="D119"/>
  <c r="D116" i="282"/>
  <c r="E116"/>
  <c r="I116" s="1"/>
  <c r="D107" i="277"/>
  <c r="E107"/>
  <c r="D106" i="273"/>
  <c r="E106"/>
  <c r="I106" s="1"/>
  <c r="J114" i="279"/>
  <c r="F114"/>
  <c r="C115"/>
  <c r="D106" i="262"/>
  <c r="H106" s="1"/>
  <c r="C116" i="281"/>
  <c r="F115"/>
  <c r="C115" i="280"/>
  <c r="F114"/>
  <c r="I107" i="277"/>
  <c r="D17" i="276"/>
  <c r="H17" s="1"/>
  <c r="D116" i="281" l="1"/>
  <c r="E116"/>
  <c r="D115" i="280"/>
  <c r="E115"/>
  <c r="D115" i="279"/>
  <c r="E115"/>
  <c r="I115" s="1"/>
  <c r="C120" i="283"/>
  <c r="F119"/>
  <c r="C117" i="282"/>
  <c r="F116"/>
  <c r="B108" i="262"/>
  <c r="C108" s="1"/>
  <c r="E106"/>
  <c r="I116" i="281"/>
  <c r="I115" i="280"/>
  <c r="H107" i="277"/>
  <c r="C109" s="1"/>
  <c r="F107"/>
  <c r="B19" i="276"/>
  <c r="C19" s="1"/>
  <c r="E17"/>
  <c r="C107" i="273"/>
  <c r="F106"/>
  <c r="D120" i="283" l="1"/>
  <c r="E120"/>
  <c r="I120" s="1"/>
  <c r="D117" i="282"/>
  <c r="E117"/>
  <c r="I117" s="1"/>
  <c r="D109" i="277"/>
  <c r="E109"/>
  <c r="E107" i="273"/>
  <c r="I107" s="1"/>
  <c r="D107"/>
  <c r="H107" s="1"/>
  <c r="J115" i="279"/>
  <c r="C116"/>
  <c r="F115"/>
  <c r="D108" i="262"/>
  <c r="H108" s="1"/>
  <c r="C117" i="281"/>
  <c r="F116"/>
  <c r="C116" i="280"/>
  <c r="F115"/>
  <c r="I109" i="277"/>
  <c r="D19" i="276"/>
  <c r="H19" s="1"/>
  <c r="D117" i="281" l="1"/>
  <c r="E117"/>
  <c r="D116" i="280"/>
  <c r="E116"/>
  <c r="D116" i="279"/>
  <c r="E116"/>
  <c r="I116" s="1"/>
  <c r="C121" i="283"/>
  <c r="F120"/>
  <c r="C119" i="282"/>
  <c r="F117"/>
  <c r="E108" i="262"/>
  <c r="B109"/>
  <c r="C109" s="1"/>
  <c r="I117" i="281"/>
  <c r="I116" i="280"/>
  <c r="C110" i="277"/>
  <c r="F109"/>
  <c r="B20" i="276"/>
  <c r="E19"/>
  <c r="F107" i="273"/>
  <c r="C109"/>
  <c r="D121" i="283" l="1"/>
  <c r="E121"/>
  <c r="I121" s="1"/>
  <c r="D119" i="282"/>
  <c r="E119"/>
  <c r="I119" s="1"/>
  <c r="D110" i="277"/>
  <c r="E110"/>
  <c r="D109" i="273"/>
  <c r="E109"/>
  <c r="I109" s="1"/>
  <c r="J116" i="279"/>
  <c r="F116"/>
  <c r="C117"/>
  <c r="D109" i="262"/>
  <c r="H109" s="1"/>
  <c r="C119" i="281"/>
  <c r="F117"/>
  <c r="C117" i="280"/>
  <c r="F116"/>
  <c r="I110" i="277"/>
  <c r="D20" i="276"/>
  <c r="H20" s="1"/>
  <c r="D119" i="281" l="1"/>
  <c r="E119"/>
  <c r="D117" i="280"/>
  <c r="E117"/>
  <c r="D117" i="279"/>
  <c r="E117"/>
  <c r="I117" s="1"/>
  <c r="C122" i="283"/>
  <c r="F121"/>
  <c r="C120" i="282"/>
  <c r="F119"/>
  <c r="B110" i="262"/>
  <c r="E109"/>
  <c r="I119" i="281"/>
  <c r="I117" i="280"/>
  <c r="C111" i="277"/>
  <c r="F110"/>
  <c r="B21" i="276"/>
  <c r="D21" s="1"/>
  <c r="E20"/>
  <c r="F109" i="273"/>
  <c r="C110"/>
  <c r="D122" i="283" l="1"/>
  <c r="E122"/>
  <c r="I122" s="1"/>
  <c r="D120" i="282"/>
  <c r="E120"/>
  <c r="I120" s="1"/>
  <c r="D111" i="277"/>
  <c r="E111"/>
  <c r="I111" s="1"/>
  <c r="E110" i="273"/>
  <c r="I110" s="1"/>
  <c r="D110"/>
  <c r="J117" i="279"/>
  <c r="C119"/>
  <c r="F117"/>
  <c r="D110" i="262"/>
  <c r="C110"/>
  <c r="H110"/>
  <c r="C120" i="281"/>
  <c r="F119"/>
  <c r="C119" i="280"/>
  <c r="F117"/>
  <c r="H21" i="276"/>
  <c r="E120" i="281" l="1"/>
  <c r="I120" s="1"/>
  <c r="D120"/>
  <c r="D119" i="280"/>
  <c r="E119"/>
  <c r="I119" s="1"/>
  <c r="D119" i="279"/>
  <c r="E119"/>
  <c r="I119" s="1"/>
  <c r="F122" i="283"/>
  <c r="H122"/>
  <c r="C124" s="1"/>
  <c r="C121" i="282"/>
  <c r="F120"/>
  <c r="E110" i="262"/>
  <c r="B111"/>
  <c r="C112" i="277"/>
  <c r="F111"/>
  <c r="B22" i="276"/>
  <c r="E21"/>
  <c r="F110" i="273"/>
  <c r="C111"/>
  <c r="E124" i="283" l="1"/>
  <c r="I124" s="1"/>
  <c r="D124"/>
  <c r="D121" i="282"/>
  <c r="E121"/>
  <c r="I121" s="1"/>
  <c r="D112" i="277"/>
  <c r="E112"/>
  <c r="I112" s="1"/>
  <c r="D111" i="273"/>
  <c r="E111"/>
  <c r="I111" s="1"/>
  <c r="J119" i="279"/>
  <c r="C120"/>
  <c r="F119"/>
  <c r="D111" i="262"/>
  <c r="C111"/>
  <c r="H111"/>
  <c r="C121" i="281"/>
  <c r="F120"/>
  <c r="C120" i="280"/>
  <c r="F119"/>
  <c r="H22" i="276"/>
  <c r="D121" i="281" l="1"/>
  <c r="E121"/>
  <c r="D120" i="280"/>
  <c r="E120"/>
  <c r="I120" s="1"/>
  <c r="D120" i="279"/>
  <c r="E120"/>
  <c r="I120" s="1"/>
  <c r="F124" i="283"/>
  <c r="C125"/>
  <c r="C122" i="282"/>
  <c r="F121"/>
  <c r="E111" i="262"/>
  <c r="B113"/>
  <c r="I121" i="281"/>
  <c r="C114" i="277"/>
  <c r="F112"/>
  <c r="B24" i="276"/>
  <c r="D24" s="1"/>
  <c r="E22"/>
  <c r="F111" i="273"/>
  <c r="C112"/>
  <c r="D125" i="283" l="1"/>
  <c r="E125"/>
  <c r="I125" s="1"/>
  <c r="D122" i="282"/>
  <c r="E122"/>
  <c r="I122" s="1"/>
  <c r="D114" i="277"/>
  <c r="E114"/>
  <c r="I114" s="1"/>
  <c r="E112" i="273"/>
  <c r="I112" s="1"/>
  <c r="D112"/>
  <c r="J120" i="279"/>
  <c r="C121"/>
  <c r="F120"/>
  <c r="D113" i="262"/>
  <c r="C113"/>
  <c r="H113"/>
  <c r="C122" i="281"/>
  <c r="F121"/>
  <c r="C121" i="280"/>
  <c r="F120"/>
  <c r="H24" i="276"/>
  <c r="D122" i="281" l="1"/>
  <c r="E122"/>
  <c r="D121" i="280"/>
  <c r="E121"/>
  <c r="I121" s="1"/>
  <c r="D121" i="279"/>
  <c r="E121"/>
  <c r="I121" s="1"/>
  <c r="C126" i="283"/>
  <c r="F125"/>
  <c r="H122" i="282"/>
  <c r="C124" s="1"/>
  <c r="F122"/>
  <c r="E113" i="262"/>
  <c r="B114"/>
  <c r="I122" i="281"/>
  <c r="C115" i="277"/>
  <c r="F114"/>
  <c r="B25" i="276"/>
  <c r="D25" s="1"/>
  <c r="E24"/>
  <c r="F112" i="273"/>
  <c r="C114"/>
  <c r="D126" i="283" l="1"/>
  <c r="E126"/>
  <c r="I126" s="1"/>
  <c r="D124" i="282"/>
  <c r="E124"/>
  <c r="I124" s="1"/>
  <c r="D115" i="277"/>
  <c r="E115"/>
  <c r="I115" s="1"/>
  <c r="D114" i="273"/>
  <c r="E114"/>
  <c r="I114" s="1"/>
  <c r="J121" i="279"/>
  <c r="C122"/>
  <c r="F121"/>
  <c r="D114" i="262"/>
  <c r="C114"/>
  <c r="H114"/>
  <c r="F122" i="281"/>
  <c r="H122"/>
  <c r="C124" s="1"/>
  <c r="C122" i="280"/>
  <c r="F121"/>
  <c r="H25" i="276"/>
  <c r="D124" i="281" l="1"/>
  <c r="E124"/>
  <c r="I124" s="1"/>
  <c r="D122" i="280"/>
  <c r="E122"/>
  <c r="I122" s="1"/>
  <c r="D122" i="279"/>
  <c r="E122"/>
  <c r="I122" s="1"/>
  <c r="F126" i="283"/>
  <c r="C127"/>
  <c r="F124" i="282"/>
  <c r="C125"/>
  <c r="E114" i="262"/>
  <c r="B115"/>
  <c r="C116" i="277"/>
  <c r="F115"/>
  <c r="B26" i="276"/>
  <c r="D26" s="1"/>
  <c r="E25"/>
  <c r="F114" i="273"/>
  <c r="C115"/>
  <c r="D127" i="283" l="1"/>
  <c r="E127"/>
  <c r="I127" s="1"/>
  <c r="D125" i="282"/>
  <c r="E125"/>
  <c r="I125" s="1"/>
  <c r="D116" i="277"/>
  <c r="E116"/>
  <c r="I116" s="1"/>
  <c r="E115" i="273"/>
  <c r="I115" s="1"/>
  <c r="D115"/>
  <c r="J122" i="279"/>
  <c r="C124"/>
  <c r="F122"/>
  <c r="D115" i="262"/>
  <c r="H115" s="1"/>
  <c r="C115"/>
  <c r="C125" i="281"/>
  <c r="F124"/>
  <c r="F122" i="280"/>
  <c r="H122"/>
  <c r="C124" s="1"/>
  <c r="H26" i="276"/>
  <c r="E125" i="281" l="1"/>
  <c r="I125" s="1"/>
  <c r="D125"/>
  <c r="D124" i="280"/>
  <c r="E124"/>
  <c r="I124" s="1"/>
  <c r="D124" i="279"/>
  <c r="E124"/>
  <c r="I124" s="1"/>
  <c r="C129" i="283"/>
  <c r="F127"/>
  <c r="F125" i="282"/>
  <c r="C126"/>
  <c r="E115" i="262"/>
  <c r="B116"/>
  <c r="C117" i="277"/>
  <c r="F116"/>
  <c r="B27" i="276"/>
  <c r="E26"/>
  <c r="F115" i="273"/>
  <c r="C116"/>
  <c r="E129" i="283" l="1"/>
  <c r="I129" s="1"/>
  <c r="D129"/>
  <c r="D126" i="282"/>
  <c r="E126"/>
  <c r="I126" s="1"/>
  <c r="D117" i="277"/>
  <c r="E117"/>
  <c r="I117" s="1"/>
  <c r="D116" i="273"/>
  <c r="E116"/>
  <c r="I116" s="1"/>
  <c r="J124" i="279"/>
  <c r="C125"/>
  <c r="F124"/>
  <c r="D116" i="262"/>
  <c r="H116" s="1"/>
  <c r="C116"/>
  <c r="C126" i="281"/>
  <c r="F125"/>
  <c r="C125" i="280"/>
  <c r="F124"/>
  <c r="H27" i="276"/>
  <c r="D126" i="281" l="1"/>
  <c r="E126"/>
  <c r="I126" s="1"/>
  <c r="D125" i="280"/>
  <c r="E125"/>
  <c r="I125" s="1"/>
  <c r="D125" i="279"/>
  <c r="E125"/>
  <c r="I125" s="1"/>
  <c r="F129" i="283"/>
  <c r="C130"/>
  <c r="F126" i="282"/>
  <c r="C127"/>
  <c r="E116" i="262"/>
  <c r="B118"/>
  <c r="C119" i="277"/>
  <c r="F117"/>
  <c r="B29" i="276"/>
  <c r="D29" s="1"/>
  <c r="E27"/>
  <c r="F116" i="273"/>
  <c r="C117"/>
  <c r="D130" i="283" l="1"/>
  <c r="E130"/>
  <c r="D127" i="282"/>
  <c r="E127"/>
  <c r="D119" i="277"/>
  <c r="E119"/>
  <c r="I119" s="1"/>
  <c r="E117" i="273"/>
  <c r="I117" s="1"/>
  <c r="D117"/>
  <c r="J125" i="279"/>
  <c r="C126"/>
  <c r="F125"/>
  <c r="D118" i="262"/>
  <c r="H118" s="1"/>
  <c r="C118"/>
  <c r="I130" i="283"/>
  <c r="I127" i="282"/>
  <c r="C127" i="281"/>
  <c r="F126"/>
  <c r="C126" i="280"/>
  <c r="F125"/>
  <c r="H29" i="276"/>
  <c r="D127" i="281" l="1"/>
  <c r="E127"/>
  <c r="D126" i="280"/>
  <c r="E126"/>
  <c r="I126" s="1"/>
  <c r="D126" i="279"/>
  <c r="E126"/>
  <c r="I126" s="1"/>
  <c r="C131" i="283"/>
  <c r="F130"/>
  <c r="F127" i="282"/>
  <c r="C129"/>
  <c r="E118" i="262"/>
  <c r="B119"/>
  <c r="I127" i="281"/>
  <c r="C120" i="277"/>
  <c r="F119"/>
  <c r="B30" i="276"/>
  <c r="D30" s="1"/>
  <c r="E29"/>
  <c r="C119" i="273"/>
  <c r="F117"/>
  <c r="D131" i="283" l="1"/>
  <c r="E131"/>
  <c r="I131" s="1"/>
  <c r="D129" i="282"/>
  <c r="E129"/>
  <c r="D120" i="277"/>
  <c r="E120"/>
  <c r="I120" s="1"/>
  <c r="D119" i="273"/>
  <c r="E119"/>
  <c r="I119" s="1"/>
  <c r="J126" i="279"/>
  <c r="F126"/>
  <c r="C127"/>
  <c r="D119" i="262"/>
  <c r="H119" s="1"/>
  <c r="C119"/>
  <c r="I129" i="282"/>
  <c r="C129" i="281"/>
  <c r="F127"/>
  <c r="C127" i="280"/>
  <c r="F126"/>
  <c r="H30" i="276"/>
  <c r="D129" i="281" l="1"/>
  <c r="E129"/>
  <c r="D127" i="280"/>
  <c r="E127"/>
  <c r="D127" i="279"/>
  <c r="E127"/>
  <c r="I127" s="1"/>
  <c r="F131" i="283"/>
  <c r="C132"/>
  <c r="F129" i="282"/>
  <c r="C130"/>
  <c r="E119" i="262"/>
  <c r="B120"/>
  <c r="D120" s="1"/>
  <c r="I129" i="281"/>
  <c r="I127" i="280"/>
  <c r="C121" i="277"/>
  <c r="F120"/>
  <c r="B31" i="276"/>
  <c r="D31" s="1"/>
  <c r="E30"/>
  <c r="F119" i="273"/>
  <c r="C120"/>
  <c r="D132" i="283" l="1"/>
  <c r="E132"/>
  <c r="I132" s="1"/>
  <c r="D130" i="282"/>
  <c r="E130"/>
  <c r="I130" s="1"/>
  <c r="D121" i="277"/>
  <c r="E121"/>
  <c r="I121" s="1"/>
  <c r="E120" i="273"/>
  <c r="D120"/>
  <c r="J127" i="279"/>
  <c r="C129"/>
  <c r="F127"/>
  <c r="H120" i="262"/>
  <c r="C130" i="281"/>
  <c r="F129"/>
  <c r="C129" i="280"/>
  <c r="F127"/>
  <c r="H31" i="276"/>
  <c r="I120" i="273"/>
  <c r="E130" i="281" l="1"/>
  <c r="I130" s="1"/>
  <c r="D130"/>
  <c r="D129" i="280"/>
  <c r="E129"/>
  <c r="I129" s="1"/>
  <c r="E129" i="279"/>
  <c r="I129" s="1"/>
  <c r="D129"/>
  <c r="C134" i="283"/>
  <c r="F132"/>
  <c r="F130" i="282"/>
  <c r="C131"/>
  <c r="E120" i="262"/>
  <c r="B121"/>
  <c r="D121" s="1"/>
  <c r="C122" i="277"/>
  <c r="F121"/>
  <c r="B32" i="276"/>
  <c r="E31"/>
  <c r="F120" i="273"/>
  <c r="C121"/>
  <c r="E134" i="283" l="1"/>
  <c r="I134" s="1"/>
  <c r="D134"/>
  <c r="D131" i="282"/>
  <c r="E131"/>
  <c r="D122" i="277"/>
  <c r="E122"/>
  <c r="I122" s="1"/>
  <c r="D121" i="273"/>
  <c r="E121"/>
  <c r="I121" s="1"/>
  <c r="J129" i="279"/>
  <c r="C130"/>
  <c r="F129"/>
  <c r="D32" i="276"/>
  <c r="H32" s="1"/>
  <c r="C32"/>
  <c r="B34" s="1"/>
  <c r="I131" i="282"/>
  <c r="H121" i="262"/>
  <c r="C131" i="281"/>
  <c r="F130"/>
  <c r="C130" i="280"/>
  <c r="F129"/>
  <c r="D131" i="281" l="1"/>
  <c r="E131"/>
  <c r="I131" s="1"/>
  <c r="D130" i="280"/>
  <c r="E130"/>
  <c r="D130" i="279"/>
  <c r="E130"/>
  <c r="I130" s="1"/>
  <c r="F134" i="283"/>
  <c r="C135"/>
  <c r="F131" i="282"/>
  <c r="C132"/>
  <c r="B123" i="262"/>
  <c r="D123" s="1"/>
  <c r="E121"/>
  <c r="I130" i="280"/>
  <c r="F122" i="277"/>
  <c r="H122"/>
  <c r="C124" s="1"/>
  <c r="D34" i="276"/>
  <c r="E32"/>
  <c r="F121" i="273"/>
  <c r="C122"/>
  <c r="D135" i="283" l="1"/>
  <c r="E135"/>
  <c r="I135" s="1"/>
  <c r="D132" i="282"/>
  <c r="E132"/>
  <c r="I132" s="1"/>
  <c r="D124" i="277"/>
  <c r="E124"/>
  <c r="I124" s="1"/>
  <c r="E122" i="273"/>
  <c r="I122" s="1"/>
  <c r="D122"/>
  <c r="H122" s="1"/>
  <c r="J130" i="279"/>
  <c r="C131"/>
  <c r="F130"/>
  <c r="H123" i="262"/>
  <c r="C132" i="281"/>
  <c r="F131"/>
  <c r="C131" i="280"/>
  <c r="F130"/>
  <c r="H34" i="276"/>
  <c r="D132" i="281" l="1"/>
  <c r="E132"/>
  <c r="I132" s="1"/>
  <c r="D131" i="280"/>
  <c r="E131"/>
  <c r="I131" s="1"/>
  <c r="D131" i="279"/>
  <c r="E131"/>
  <c r="I131" s="1"/>
  <c r="C136" i="283"/>
  <c r="F135"/>
  <c r="F132" i="282"/>
  <c r="C134"/>
  <c r="C125" i="277"/>
  <c r="F124"/>
  <c r="B35" i="276"/>
  <c r="E34"/>
  <c r="F122" i="273"/>
  <c r="C124"/>
  <c r="D35" i="276" l="1"/>
  <c r="H35" s="1"/>
  <c r="D136" i="283"/>
  <c r="E136"/>
  <c r="I136" s="1"/>
  <c r="D134" i="282"/>
  <c r="E134"/>
  <c r="I134" s="1"/>
  <c r="D125" i="277"/>
  <c r="E125"/>
  <c r="D124" i="273"/>
  <c r="E124"/>
  <c r="I124" s="1"/>
  <c r="J131" i="279"/>
  <c r="C132"/>
  <c r="F131"/>
  <c r="H124" i="262"/>
  <c r="C134" i="281"/>
  <c r="F132"/>
  <c r="C132" i="280"/>
  <c r="F131"/>
  <c r="I125" i="277"/>
  <c r="D134" i="281" l="1"/>
  <c r="E134"/>
  <c r="D132" i="280"/>
  <c r="E132"/>
  <c r="D132" i="279"/>
  <c r="E132"/>
  <c r="I132" s="1"/>
  <c r="F136" i="283"/>
  <c r="C137"/>
  <c r="F134" i="282"/>
  <c r="C135"/>
  <c r="B125" i="262"/>
  <c r="E124"/>
  <c r="I134" i="281"/>
  <c r="I132" i="280"/>
  <c r="C126" i="277"/>
  <c r="F125"/>
  <c r="B36" i="276"/>
  <c r="E35"/>
  <c r="F124" i="273"/>
  <c r="C125"/>
  <c r="C36" i="276" l="1"/>
  <c r="D36"/>
  <c r="H36" s="1"/>
  <c r="D137" i="283"/>
  <c r="E137"/>
  <c r="D135" i="282"/>
  <c r="E135"/>
  <c r="D126" i="277"/>
  <c r="E126"/>
  <c r="I126" s="1"/>
  <c r="E125" i="273"/>
  <c r="I125" s="1"/>
  <c r="D125"/>
  <c r="C125" i="262"/>
  <c r="D125"/>
  <c r="H125" s="1"/>
  <c r="J132" i="279"/>
  <c r="C134"/>
  <c r="F132"/>
  <c r="I137" i="283"/>
  <c r="I135" i="282"/>
  <c r="C135" i="281"/>
  <c r="F134"/>
  <c r="C134" i="280"/>
  <c r="F132"/>
  <c r="E135" i="281" l="1"/>
  <c r="I135" s="1"/>
  <c r="D135"/>
  <c r="D134" i="280"/>
  <c r="E134"/>
  <c r="D134" i="279"/>
  <c r="E134"/>
  <c r="I134" s="1"/>
  <c r="F137" i="283"/>
  <c r="H137"/>
  <c r="C139" s="1"/>
  <c r="F135" i="282"/>
  <c r="C136"/>
  <c r="E125" i="262"/>
  <c r="B126"/>
  <c r="I134" i="280"/>
  <c r="C127" i="277"/>
  <c r="F126"/>
  <c r="B37" i="276"/>
  <c r="E36"/>
  <c r="C126" i="273"/>
  <c r="F125"/>
  <c r="C37" i="276" l="1"/>
  <c r="D37"/>
  <c r="H37" s="1"/>
  <c r="I139" i="283"/>
  <c r="D136" i="282"/>
  <c r="E136"/>
  <c r="I136" s="1"/>
  <c r="D127" i="277"/>
  <c r="E127"/>
  <c r="I127" s="1"/>
  <c r="D126" i="273"/>
  <c r="E126"/>
  <c r="I126" s="1"/>
  <c r="C126" i="262"/>
  <c r="D126"/>
  <c r="H126" s="1"/>
  <c r="J134" i="279"/>
  <c r="C135"/>
  <c r="F134"/>
  <c r="C136" i="281"/>
  <c r="F135"/>
  <c r="C135" i="280"/>
  <c r="F134"/>
  <c r="D136" i="281" l="1"/>
  <c r="E136"/>
  <c r="D135" i="280"/>
  <c r="E135"/>
  <c r="D135" i="279"/>
  <c r="E135"/>
  <c r="I135" s="1"/>
  <c r="C140" i="283"/>
  <c r="F139"/>
  <c r="F136" i="282"/>
  <c r="C137"/>
  <c r="E126" i="262"/>
  <c r="B128"/>
  <c r="I136" i="281"/>
  <c r="I135" i="280"/>
  <c r="C129" i="277"/>
  <c r="F127"/>
  <c r="B39" i="276"/>
  <c r="E37"/>
  <c r="C127" i="273"/>
  <c r="F126"/>
  <c r="D39" i="276" l="1"/>
  <c r="H39" s="1"/>
  <c r="C39"/>
  <c r="D137" i="282"/>
  <c r="E137"/>
  <c r="D129" i="277"/>
  <c r="E129"/>
  <c r="I129" s="1"/>
  <c r="E127" i="273"/>
  <c r="I127" s="1"/>
  <c r="D127"/>
  <c r="C128" i="262"/>
  <c r="D128"/>
  <c r="H128" s="1"/>
  <c r="J135" i="279"/>
  <c r="C136"/>
  <c r="F135"/>
  <c r="I140" i="283"/>
  <c r="I137" i="282"/>
  <c r="C137" i="281"/>
  <c r="F136"/>
  <c r="C136" i="280"/>
  <c r="F135"/>
  <c r="D137" i="281" l="1"/>
  <c r="E137"/>
  <c r="D136" i="280"/>
  <c r="E136"/>
  <c r="I136" s="1"/>
  <c r="D136" i="279"/>
  <c r="E136"/>
  <c r="I136" s="1"/>
  <c r="C141" i="283"/>
  <c r="F140"/>
  <c r="F137" i="282"/>
  <c r="H137"/>
  <c r="C139" s="1"/>
  <c r="E128" i="262"/>
  <c r="B129"/>
  <c r="I137" i="281"/>
  <c r="C130" i="277"/>
  <c r="F129"/>
  <c r="B40" i="276"/>
  <c r="E39"/>
  <c r="F127" i="273"/>
  <c r="C129"/>
  <c r="D40" i="276" l="1"/>
  <c r="H40" s="1"/>
  <c r="C40"/>
  <c r="D139" i="282"/>
  <c r="E139"/>
  <c r="I139" s="1"/>
  <c r="D130" i="277"/>
  <c r="E130"/>
  <c r="I130" s="1"/>
  <c r="D129" i="273"/>
  <c r="E129"/>
  <c r="I129" s="1"/>
  <c r="C129" i="262"/>
  <c r="D129"/>
  <c r="H129" s="1"/>
  <c r="J136" i="279"/>
  <c r="C137"/>
  <c r="F136"/>
  <c r="E141" i="283"/>
  <c r="I141" s="1"/>
  <c r="D141"/>
  <c r="H137" i="281"/>
  <c r="C139" s="1"/>
  <c r="F137"/>
  <c r="C137" i="280"/>
  <c r="F136"/>
  <c r="D139" i="281" l="1"/>
  <c r="E139"/>
  <c r="D137" i="280"/>
  <c r="E137"/>
  <c r="I137" s="1"/>
  <c r="D137" i="279"/>
  <c r="E137"/>
  <c r="I137" s="1"/>
  <c r="C142" i="283"/>
  <c r="F141"/>
  <c r="C140" i="282"/>
  <c r="F139"/>
  <c r="E129" i="262"/>
  <c r="B130"/>
  <c r="I139" i="281"/>
  <c r="C131" i="277"/>
  <c r="F130"/>
  <c r="B41" i="276"/>
  <c r="E40"/>
  <c r="C130" i="273"/>
  <c r="F129"/>
  <c r="D41" i="276" l="1"/>
  <c r="H41" s="1"/>
  <c r="C41"/>
  <c r="D140" i="282"/>
  <c r="E140"/>
  <c r="D131" i="277"/>
  <c r="E131"/>
  <c r="I131" s="1"/>
  <c r="E130" i="273"/>
  <c r="I130" s="1"/>
  <c r="D130"/>
  <c r="C130" i="262"/>
  <c r="D130"/>
  <c r="H130" s="1"/>
  <c r="J137" i="279"/>
  <c r="C138"/>
  <c r="D138" s="1"/>
  <c r="F137"/>
  <c r="D142" i="283"/>
  <c r="E142"/>
  <c r="I142" s="1"/>
  <c r="I140" i="282"/>
  <c r="C140" i="281"/>
  <c r="F139"/>
  <c r="H137" i="280"/>
  <c r="C139" s="1"/>
  <c r="F137"/>
  <c r="E140" i="281" l="1"/>
  <c r="I140" s="1"/>
  <c r="D140"/>
  <c r="D139" i="280"/>
  <c r="E139"/>
  <c r="I139" s="1"/>
  <c r="E138" i="279"/>
  <c r="I138" s="1"/>
  <c r="C144" i="283"/>
  <c r="F142"/>
  <c r="C141" i="282"/>
  <c r="F140"/>
  <c r="E130" i="262"/>
  <c r="B131"/>
  <c r="C132" i="277"/>
  <c r="F131"/>
  <c r="B42" i="276"/>
  <c r="E41"/>
  <c r="C131" i="273"/>
  <c r="F130"/>
  <c r="D42" i="276" l="1"/>
  <c r="H42" s="1"/>
  <c r="C42"/>
  <c r="D141" i="282"/>
  <c r="E141"/>
  <c r="I141" s="1"/>
  <c r="D132" i="277"/>
  <c r="E132"/>
  <c r="I132" s="1"/>
  <c r="D131" i="273"/>
  <c r="E131"/>
  <c r="I131" s="1"/>
  <c r="C131" i="262"/>
  <c r="D131"/>
  <c r="H131" s="1"/>
  <c r="J138" i="279"/>
  <c r="F138"/>
  <c r="E144" i="283"/>
  <c r="I144" s="1"/>
  <c r="D144"/>
  <c r="C141" i="281"/>
  <c r="F140"/>
  <c r="C140" i="280"/>
  <c r="F139"/>
  <c r="D141" i="281" l="1"/>
  <c r="E141"/>
  <c r="I141" s="1"/>
  <c r="D140" i="280"/>
  <c r="E140"/>
  <c r="I140" s="1"/>
  <c r="C145" i="283"/>
  <c r="F144"/>
  <c r="C142" i="282"/>
  <c r="F141"/>
  <c r="E131" i="262"/>
  <c r="B133"/>
  <c r="C134" i="277"/>
  <c r="F132"/>
  <c r="B44" i="276"/>
  <c r="E42"/>
  <c r="C132" i="273"/>
  <c r="F131"/>
  <c r="D44" i="276" l="1"/>
  <c r="H44" s="1"/>
  <c r="C44"/>
  <c r="D142" i="282"/>
  <c r="E142"/>
  <c r="I142" s="1"/>
  <c r="D134" i="277"/>
  <c r="E134"/>
  <c r="I134" s="1"/>
  <c r="E132" i="273"/>
  <c r="I132" s="1"/>
  <c r="D132"/>
  <c r="C133" i="262"/>
  <c r="D133"/>
  <c r="H133" s="1"/>
  <c r="D145" i="283"/>
  <c r="E145"/>
  <c r="I145" s="1"/>
  <c r="C142" i="281"/>
  <c r="F141"/>
  <c r="C141" i="280"/>
  <c r="F140"/>
  <c r="D142" i="281" l="1"/>
  <c r="E142"/>
  <c r="I142" s="1"/>
  <c r="D141" i="280"/>
  <c r="E141"/>
  <c r="I141" s="1"/>
  <c r="C146" i="283"/>
  <c r="F145"/>
  <c r="C144" i="282"/>
  <c r="F142"/>
  <c r="E133" i="262"/>
  <c r="B134"/>
  <c r="C135" i="277"/>
  <c r="F134"/>
  <c r="B45" i="276"/>
  <c r="E44"/>
  <c r="F132" i="273"/>
  <c r="C134"/>
  <c r="D134" l="1"/>
  <c r="E134"/>
  <c r="D144" i="282"/>
  <c r="E144"/>
  <c r="I144" s="1"/>
  <c r="D135" i="277"/>
  <c r="E135"/>
  <c r="I135" s="1"/>
  <c r="C134" i="262"/>
  <c r="D134"/>
  <c r="H134" s="1"/>
  <c r="D45" i="276"/>
  <c r="H45" s="1"/>
  <c r="C45"/>
  <c r="E146" i="283"/>
  <c r="I146" s="1"/>
  <c r="D146"/>
  <c r="C144" i="281"/>
  <c r="F142"/>
  <c r="C142" i="280"/>
  <c r="F141"/>
  <c r="I134" i="273"/>
  <c r="D144" i="281" l="1"/>
  <c r="E144"/>
  <c r="I144" s="1"/>
  <c r="D142" i="280"/>
  <c r="E142"/>
  <c r="I142" s="1"/>
  <c r="C147" i="283"/>
  <c r="F146"/>
  <c r="C145" i="282"/>
  <c r="F144"/>
  <c r="E134" i="262"/>
  <c r="B135"/>
  <c r="C136" i="277"/>
  <c r="F135"/>
  <c r="B46" i="276"/>
  <c r="E45"/>
  <c r="C135" i="273"/>
  <c r="F134"/>
  <c r="D145" i="282" l="1"/>
  <c r="E145"/>
  <c r="D136" i="277"/>
  <c r="E136"/>
  <c r="I136" s="1"/>
  <c r="E135" i="273"/>
  <c r="I135" s="1"/>
  <c r="D135"/>
  <c r="C135" i="262"/>
  <c r="D135"/>
  <c r="H135" s="1"/>
  <c r="D46" i="276"/>
  <c r="H46" s="1"/>
  <c r="C46"/>
  <c r="D147" i="283"/>
  <c r="E147"/>
  <c r="I147" s="1"/>
  <c r="I145" i="282"/>
  <c r="C145" i="281"/>
  <c r="F144"/>
  <c r="C144" i="280"/>
  <c r="F142"/>
  <c r="E145" i="281" l="1"/>
  <c r="I145" s="1"/>
  <c r="D145"/>
  <c r="D144" i="280"/>
  <c r="E144"/>
  <c r="I144" s="1"/>
  <c r="C149" i="283"/>
  <c r="F147"/>
  <c r="C146" i="282"/>
  <c r="F145"/>
  <c r="E135" i="262"/>
  <c r="B136"/>
  <c r="C137" i="277"/>
  <c r="F136"/>
  <c r="B47" i="276"/>
  <c r="E46"/>
  <c r="C136" i="273"/>
  <c r="F135"/>
  <c r="D146" i="282" l="1"/>
  <c r="E146"/>
  <c r="D137" i="277"/>
  <c r="E137"/>
  <c r="D136" i="273"/>
  <c r="E136"/>
  <c r="I136" s="1"/>
  <c r="C136" i="262"/>
  <c r="D136"/>
  <c r="H136" s="1"/>
  <c r="D47" i="276"/>
  <c r="H47" s="1"/>
  <c r="C47"/>
  <c r="E149" i="283"/>
  <c r="I149" s="1"/>
  <c r="D149"/>
  <c r="I146" i="282"/>
  <c r="C146" i="281"/>
  <c r="F145"/>
  <c r="C145" i="280"/>
  <c r="F144"/>
  <c r="I137" i="277"/>
  <c r="D146" i="281" l="1"/>
  <c r="E146"/>
  <c r="I146" s="1"/>
  <c r="D145" i="280"/>
  <c r="E145"/>
  <c r="I145" s="1"/>
  <c r="C150" i="283"/>
  <c r="F149"/>
  <c r="C147" i="282"/>
  <c r="F146"/>
  <c r="E136" i="262"/>
  <c r="B138"/>
  <c r="H137" i="277"/>
  <c r="C139" s="1"/>
  <c r="F137"/>
  <c r="E47" i="276"/>
  <c r="B49"/>
  <c r="C137" i="273"/>
  <c r="F136"/>
  <c r="D49" i="276" l="1"/>
  <c r="H49" s="1"/>
  <c r="C49"/>
  <c r="D147" i="282"/>
  <c r="E147"/>
  <c r="I147" s="1"/>
  <c r="D139" i="277"/>
  <c r="E139"/>
  <c r="E137" i="273"/>
  <c r="I137" s="1"/>
  <c r="D137"/>
  <c r="H137" s="1"/>
  <c r="C138" i="262"/>
  <c r="D138"/>
  <c r="H138" s="1"/>
  <c r="D150" i="283"/>
  <c r="E150"/>
  <c r="I150" s="1"/>
  <c r="C147" i="281"/>
  <c r="F146"/>
  <c r="C146" i="280"/>
  <c r="F145"/>
  <c r="I139" i="277"/>
  <c r="D147" i="281" l="1"/>
  <c r="E147"/>
  <c r="I147" s="1"/>
  <c r="D146" i="280"/>
  <c r="E146"/>
  <c r="I146" s="1"/>
  <c r="C151" i="283"/>
  <c r="F150"/>
  <c r="C149" i="282"/>
  <c r="F147"/>
  <c r="E138" i="262"/>
  <c r="B139"/>
  <c r="C140" i="277"/>
  <c r="F139"/>
  <c r="B50" i="276"/>
  <c r="E49"/>
  <c r="F137" i="273"/>
  <c r="C139"/>
  <c r="D149" i="282" l="1"/>
  <c r="E149"/>
  <c r="D140" i="277"/>
  <c r="E140"/>
  <c r="I140" s="1"/>
  <c r="E139" i="273"/>
  <c r="I139" s="1"/>
  <c r="D139"/>
  <c r="C139" i="262"/>
  <c r="D139"/>
  <c r="H139" s="1"/>
  <c r="D50" i="276"/>
  <c r="H50" s="1"/>
  <c r="C50"/>
  <c r="E151" i="283"/>
  <c r="I151" s="1"/>
  <c r="D151"/>
  <c r="I149" i="282"/>
  <c r="C149" i="281"/>
  <c r="F147"/>
  <c r="C147" i="280"/>
  <c r="F146"/>
  <c r="D149" i="281" l="1"/>
  <c r="E149"/>
  <c r="I149" s="1"/>
  <c r="D147" i="280"/>
  <c r="E147"/>
  <c r="I147" s="1"/>
  <c r="C152" i="283"/>
  <c r="F151"/>
  <c r="C150" i="282"/>
  <c r="F149"/>
  <c r="E139" i="262"/>
  <c r="B140"/>
  <c r="C141" i="277"/>
  <c r="F140"/>
  <c r="B51" i="276"/>
  <c r="E50"/>
  <c r="C140" i="273"/>
  <c r="F139"/>
  <c r="D150" i="282" l="1"/>
  <c r="E150"/>
  <c r="I150" s="1"/>
  <c r="D141" i="277"/>
  <c r="E141"/>
  <c r="I141" s="1"/>
  <c r="E140" i="273"/>
  <c r="I140" s="1"/>
  <c r="D140"/>
  <c r="C140" i="262"/>
  <c r="D140"/>
  <c r="H140" s="1"/>
  <c r="D51" i="276"/>
  <c r="H51" s="1"/>
  <c r="C51"/>
  <c r="D152" i="283"/>
  <c r="E152"/>
  <c r="I152" s="1"/>
  <c r="C150" i="281"/>
  <c r="F149"/>
  <c r="C149" i="280"/>
  <c r="F147"/>
  <c r="E150" i="281" l="1"/>
  <c r="I150" s="1"/>
  <c r="D150"/>
  <c r="D149" i="280"/>
  <c r="E149"/>
  <c r="I149" s="1"/>
  <c r="H152" i="283"/>
  <c r="C154" s="1"/>
  <c r="F152"/>
  <c r="C151" i="282"/>
  <c r="F150"/>
  <c r="E140" i="262"/>
  <c r="B141"/>
  <c r="C142" i="277"/>
  <c r="F141"/>
  <c r="B52" i="276"/>
  <c r="E51"/>
  <c r="C141" i="273"/>
  <c r="F140"/>
  <c r="D151" i="282" l="1"/>
  <c r="E151"/>
  <c r="D142" i="277"/>
  <c r="E142"/>
  <c r="I142" s="1"/>
  <c r="D141" i="273"/>
  <c r="E141"/>
  <c r="I141" s="1"/>
  <c r="C141" i="262"/>
  <c r="D141"/>
  <c r="H141" s="1"/>
  <c r="D52" i="276"/>
  <c r="H52" s="1"/>
  <c r="C52"/>
  <c r="D154" i="283"/>
  <c r="E154"/>
  <c r="I154" s="1"/>
  <c r="I151" i="282"/>
  <c r="C151" i="281"/>
  <c r="F150"/>
  <c r="C150" i="280"/>
  <c r="F149"/>
  <c r="D151" i="281" l="1"/>
  <c r="E151"/>
  <c r="I151" s="1"/>
  <c r="D150" i="280"/>
  <c r="E150"/>
  <c r="I150" s="1"/>
  <c r="C155" i="283"/>
  <c r="F154"/>
  <c r="C152" i="282"/>
  <c r="F151"/>
  <c r="B143" i="262"/>
  <c r="E141"/>
  <c r="C144" i="277"/>
  <c r="F142"/>
  <c r="B54" i="276"/>
  <c r="E52"/>
  <c r="C142" i="273"/>
  <c r="F141"/>
  <c r="D54" i="276" l="1"/>
  <c r="H54" s="1"/>
  <c r="C54"/>
  <c r="D152" i="282"/>
  <c r="E152"/>
  <c r="I152" s="1"/>
  <c r="D144" i="277"/>
  <c r="E144"/>
  <c r="I144" s="1"/>
  <c r="E142" i="273"/>
  <c r="I142" s="1"/>
  <c r="D142"/>
  <c r="C143" i="262"/>
  <c r="D143"/>
  <c r="H143" s="1"/>
  <c r="D155" i="283"/>
  <c r="E155"/>
  <c r="I155" s="1"/>
  <c r="C152" i="281"/>
  <c r="F151"/>
  <c r="C151" i="280"/>
  <c r="F150"/>
  <c r="D152" i="281" l="1"/>
  <c r="E152"/>
  <c r="I152" s="1"/>
  <c r="D151" i="280"/>
  <c r="E151"/>
  <c r="I151" s="1"/>
  <c r="F155" i="283"/>
  <c r="C156"/>
  <c r="H152" i="282"/>
  <c r="C154" s="1"/>
  <c r="F152"/>
  <c r="E143" i="262"/>
  <c r="B144"/>
  <c r="C145" i="277"/>
  <c r="F144"/>
  <c r="B55" i="276"/>
  <c r="E54"/>
  <c r="F142" i="273"/>
  <c r="C144"/>
  <c r="D144" l="1"/>
  <c r="E144"/>
  <c r="I144" s="1"/>
  <c r="D154" i="282"/>
  <c r="E154"/>
  <c r="I154" s="1"/>
  <c r="D145" i="277"/>
  <c r="E145"/>
  <c r="C144" i="262"/>
  <c r="D144"/>
  <c r="H144" s="1"/>
  <c r="D55" i="276"/>
  <c r="H55" s="1"/>
  <c r="C55"/>
  <c r="D156" i="283"/>
  <c r="E156"/>
  <c r="I156" s="1"/>
  <c r="F152" i="281"/>
  <c r="H152"/>
  <c r="C154" s="1"/>
  <c r="C152" i="280"/>
  <c r="F151"/>
  <c r="I145" i="277"/>
  <c r="D154" i="281" l="1"/>
  <c r="E154"/>
  <c r="I154" s="1"/>
  <c r="D152" i="280"/>
  <c r="E152"/>
  <c r="I152" s="1"/>
  <c r="C157" i="283"/>
  <c r="F156"/>
  <c r="F154" i="282"/>
  <c r="C155"/>
  <c r="B145" i="262"/>
  <c r="E144"/>
  <c r="C146" i="277"/>
  <c r="F145"/>
  <c r="B56" i="276"/>
  <c r="E55"/>
  <c r="C145" i="273"/>
  <c r="F144"/>
  <c r="D155" i="282" l="1"/>
  <c r="E155"/>
  <c r="D146" i="277"/>
  <c r="E146"/>
  <c r="I146" s="1"/>
  <c r="D145" i="273"/>
  <c r="E145"/>
  <c r="I145" s="1"/>
  <c r="C145" i="262"/>
  <c r="D145"/>
  <c r="H145" s="1"/>
  <c r="D56" i="276"/>
  <c r="H56" s="1"/>
  <c r="C56"/>
  <c r="D157" i="283"/>
  <c r="E157"/>
  <c r="I157" s="1"/>
  <c r="I155" i="282"/>
  <c r="C155" i="281"/>
  <c r="F154"/>
  <c r="F152" i="280"/>
  <c r="H152"/>
  <c r="C154" s="1"/>
  <c r="E155" i="281" l="1"/>
  <c r="I155" s="1"/>
  <c r="D155"/>
  <c r="D154" i="280"/>
  <c r="E154"/>
  <c r="I154" s="1"/>
  <c r="F157" i="283"/>
  <c r="C159"/>
  <c r="F155" i="282"/>
  <c r="C156"/>
  <c r="B146" i="262"/>
  <c r="E145"/>
  <c r="C147" i="277"/>
  <c r="F146"/>
  <c r="B57" i="276"/>
  <c r="E56"/>
  <c r="C146" i="273"/>
  <c r="F145"/>
  <c r="D156" i="282" l="1"/>
  <c r="E156"/>
  <c r="D147" i="277"/>
  <c r="E147"/>
  <c r="I147" s="1"/>
  <c r="D146" i="273"/>
  <c r="E146"/>
  <c r="I146" s="1"/>
  <c r="C146" i="262"/>
  <c r="D146"/>
  <c r="H146" s="1"/>
  <c r="D57" i="276"/>
  <c r="H57" s="1"/>
  <c r="C57"/>
  <c r="D159" i="283"/>
  <c r="E159"/>
  <c r="I159" s="1"/>
  <c r="I156" i="282"/>
  <c r="C156" i="281"/>
  <c r="F155"/>
  <c r="C155" i="280"/>
  <c r="F154"/>
  <c r="D156" i="281" l="1"/>
  <c r="E156"/>
  <c r="I156" s="1"/>
  <c r="D155" i="280"/>
  <c r="E155"/>
  <c r="I155" s="1"/>
  <c r="C160" i="283"/>
  <c r="F159"/>
  <c r="F156" i="282"/>
  <c r="C157"/>
  <c r="E146" i="262"/>
  <c r="B148"/>
  <c r="C149" i="277"/>
  <c r="F147"/>
  <c r="B59" i="276"/>
  <c r="E57"/>
  <c r="C147" i="273"/>
  <c r="F146"/>
  <c r="D157" i="282" l="1"/>
  <c r="E157"/>
  <c r="D149" i="277"/>
  <c r="E149"/>
  <c r="I149" s="1"/>
  <c r="E147" i="273"/>
  <c r="I147" s="1"/>
  <c r="D147"/>
  <c r="C148" i="262"/>
  <c r="D148"/>
  <c r="H148" s="1"/>
  <c r="D59" i="276"/>
  <c r="H59" s="1"/>
  <c r="C59"/>
  <c r="D160" i="283"/>
  <c r="E160"/>
  <c r="I160" s="1"/>
  <c r="I157" i="282"/>
  <c r="C157" i="281"/>
  <c r="F156"/>
  <c r="C156" i="280"/>
  <c r="F155"/>
  <c r="D157" i="281" l="1"/>
  <c r="E157"/>
  <c r="I157" s="1"/>
  <c r="D156" i="280"/>
  <c r="E156"/>
  <c r="I156" s="1"/>
  <c r="F160" i="283"/>
  <c r="C161"/>
  <c r="F157" i="282"/>
  <c r="C159"/>
  <c r="E148" i="262"/>
  <c r="B149"/>
  <c r="C150" i="277"/>
  <c r="F149"/>
  <c r="B60" i="276"/>
  <c r="E59"/>
  <c r="C149" i="273"/>
  <c r="F147"/>
  <c r="D159" i="282" l="1"/>
  <c r="E159"/>
  <c r="D150" i="277"/>
  <c r="E150"/>
  <c r="I150" s="1"/>
  <c r="D149" i="273"/>
  <c r="E149"/>
  <c r="I149" s="1"/>
  <c r="C149" i="262"/>
  <c r="D149"/>
  <c r="H149" s="1"/>
  <c r="D60" i="276"/>
  <c r="H60" s="1"/>
  <c r="C60"/>
  <c r="D161" i="283"/>
  <c r="E161"/>
  <c r="I161" s="1"/>
  <c r="I159" i="282"/>
  <c r="C159" i="281"/>
  <c r="F157"/>
  <c r="C157" i="280"/>
  <c r="F156"/>
  <c r="D159" i="281" l="1"/>
  <c r="E159"/>
  <c r="I159" s="1"/>
  <c r="D157" i="280"/>
  <c r="E157"/>
  <c r="I157" s="1"/>
  <c r="C162" i="283"/>
  <c r="F161"/>
  <c r="F159" i="282"/>
  <c r="C160"/>
  <c r="E149" i="262"/>
  <c r="B150"/>
  <c r="C151" i="277"/>
  <c r="F150"/>
  <c r="B61" i="276"/>
  <c r="E60"/>
  <c r="C150" i="273"/>
  <c r="F149"/>
  <c r="D160" i="282" l="1"/>
  <c r="E160"/>
  <c r="D151" i="277"/>
  <c r="E151"/>
  <c r="I151" s="1"/>
  <c r="D150" i="273"/>
  <c r="E150"/>
  <c r="I150" s="1"/>
  <c r="C150" i="262"/>
  <c r="D150"/>
  <c r="H150" s="1"/>
  <c r="D61" i="276"/>
  <c r="H61" s="1"/>
  <c r="C61"/>
  <c r="D162" i="283"/>
  <c r="E162"/>
  <c r="I162" s="1"/>
  <c r="I160" i="282"/>
  <c r="C160" i="281"/>
  <c r="F159"/>
  <c r="C159" i="280"/>
  <c r="F157"/>
  <c r="E160" i="281" l="1"/>
  <c r="I160" s="1"/>
  <c r="D160"/>
  <c r="D159" i="280"/>
  <c r="E159"/>
  <c r="I159" s="1"/>
  <c r="F162" i="283"/>
  <c r="C164"/>
  <c r="F160" i="282"/>
  <c r="C161"/>
  <c r="B151" i="262"/>
  <c r="E150"/>
  <c r="C152" i="277"/>
  <c r="F151"/>
  <c r="B62" i="276"/>
  <c r="E61"/>
  <c r="C151" i="273"/>
  <c r="F150"/>
  <c r="D161" i="282" l="1"/>
  <c r="E161"/>
  <c r="D152" i="277"/>
  <c r="E152"/>
  <c r="I152" s="1"/>
  <c r="D151" i="273"/>
  <c r="E151"/>
  <c r="I151" s="1"/>
  <c r="C151" i="262"/>
  <c r="D151"/>
  <c r="H151" s="1"/>
  <c r="D62" i="276"/>
  <c r="H62" s="1"/>
  <c r="C62"/>
  <c r="D164" i="283"/>
  <c r="E164"/>
  <c r="I164" s="1"/>
  <c r="I161" i="282"/>
  <c r="C161" i="281"/>
  <c r="F160"/>
  <c r="C160" i="280"/>
  <c r="F159"/>
  <c r="D161" i="281" l="1"/>
  <c r="E161"/>
  <c r="I161" s="1"/>
  <c r="D160" i="280"/>
  <c r="E160"/>
  <c r="I160" s="1"/>
  <c r="C165" i="283"/>
  <c r="F164"/>
  <c r="F161" i="282"/>
  <c r="C162"/>
  <c r="E151" i="262"/>
  <c r="B153"/>
  <c r="F152" i="277"/>
  <c r="H152"/>
  <c r="C154" s="1"/>
  <c r="B64" i="276"/>
  <c r="E62"/>
  <c r="C152" i="273"/>
  <c r="F151"/>
  <c r="D162" i="282" l="1"/>
  <c r="E162"/>
  <c r="D154" i="277"/>
  <c r="E154"/>
  <c r="I154" s="1"/>
  <c r="E152" i="273"/>
  <c r="I152" s="1"/>
  <c r="D152"/>
  <c r="H152" s="1"/>
  <c r="C153" i="262"/>
  <c r="D153"/>
  <c r="H153" s="1"/>
  <c r="D64" i="276"/>
  <c r="H64" s="1"/>
  <c r="C64"/>
  <c r="D165" i="283"/>
  <c r="E165"/>
  <c r="I165" s="1"/>
  <c r="I162" i="282"/>
  <c r="C162" i="281"/>
  <c r="F161"/>
  <c r="C161" i="280"/>
  <c r="F160"/>
  <c r="D162" i="281" l="1"/>
  <c r="E162"/>
  <c r="I162" s="1"/>
  <c r="D161" i="280"/>
  <c r="E161"/>
  <c r="I161" s="1"/>
  <c r="F165" i="283"/>
  <c r="C166"/>
  <c r="F162" i="282"/>
  <c r="C164"/>
  <c r="B154" i="262"/>
  <c r="E153"/>
  <c r="C155" i="277"/>
  <c r="F154"/>
  <c r="B65" i="276"/>
  <c r="E64"/>
  <c r="F152" i="273"/>
  <c r="C154"/>
  <c r="D154" l="1"/>
  <c r="E154"/>
  <c r="I154" s="1"/>
  <c r="D164" i="282"/>
  <c r="E164"/>
  <c r="I164" s="1"/>
  <c r="D155" i="277"/>
  <c r="E155"/>
  <c r="I155" s="1"/>
  <c r="C154" i="262"/>
  <c r="D154"/>
  <c r="D65" i="276"/>
  <c r="H65" s="1"/>
  <c r="C65"/>
  <c r="D166" i="283"/>
  <c r="E166"/>
  <c r="I166" s="1"/>
  <c r="H154" i="262"/>
  <c r="C164" i="281"/>
  <c r="F162"/>
  <c r="C162" i="280"/>
  <c r="F161"/>
  <c r="D164" i="281" l="1"/>
  <c r="E164"/>
  <c r="I164" s="1"/>
  <c r="D162" i="280"/>
  <c r="E162"/>
  <c r="I162" s="1"/>
  <c r="C167" i="283"/>
  <c r="F166"/>
  <c r="F164" i="282"/>
  <c r="C165"/>
  <c r="B155" i="262"/>
  <c r="E154"/>
  <c r="C156" i="277"/>
  <c r="F155"/>
  <c r="B66" i="276"/>
  <c r="E65"/>
  <c r="C155" i="273"/>
  <c r="F154"/>
  <c r="E165" i="282" l="1"/>
  <c r="I165" s="1"/>
  <c r="D165"/>
  <c r="D156" i="277"/>
  <c r="E156"/>
  <c r="I156" s="1"/>
  <c r="D155" i="273"/>
  <c r="E155"/>
  <c r="I155" s="1"/>
  <c r="C155" i="262"/>
  <c r="D155"/>
  <c r="H155" s="1"/>
  <c r="D66" i="276"/>
  <c r="H66" s="1"/>
  <c r="C66"/>
  <c r="D167" i="283"/>
  <c r="E167"/>
  <c r="I167" s="1"/>
  <c r="C165" i="281"/>
  <c r="F164"/>
  <c r="C164" i="280"/>
  <c r="F162"/>
  <c r="E165" i="281" l="1"/>
  <c r="I165" s="1"/>
  <c r="D165"/>
  <c r="E164" i="280"/>
  <c r="I164" s="1"/>
  <c r="D164"/>
  <c r="F167" i="283"/>
  <c r="H167"/>
  <c r="C169" s="1"/>
  <c r="F165" i="282"/>
  <c r="C166"/>
  <c r="E155" i="262"/>
  <c r="B156"/>
  <c r="C157" i="277"/>
  <c r="F156"/>
  <c r="B67" i="276"/>
  <c r="E66"/>
  <c r="C156" i="273"/>
  <c r="F155"/>
  <c r="D166" i="282" l="1"/>
  <c r="E166"/>
  <c r="D157" i="277"/>
  <c r="E157"/>
  <c r="D156" i="273"/>
  <c r="E156"/>
  <c r="I156" s="1"/>
  <c r="C156" i="262"/>
  <c r="D156"/>
  <c r="D67" i="276"/>
  <c r="H67" s="1"/>
  <c r="C67"/>
  <c r="D169" i="283"/>
  <c r="E169"/>
  <c r="I169" s="1"/>
  <c r="I166" i="282"/>
  <c r="H156" i="262"/>
  <c r="C166" i="281"/>
  <c r="F165"/>
  <c r="C165" i="280"/>
  <c r="F164"/>
  <c r="I157" i="277"/>
  <c r="D166" i="281" l="1"/>
  <c r="E166"/>
  <c r="I166" s="1"/>
  <c r="D165" i="280"/>
  <c r="E165"/>
  <c r="I165" s="1"/>
  <c r="C170" i="283"/>
  <c r="F169"/>
  <c r="F166" i="282"/>
  <c r="C167"/>
  <c r="B158" i="262"/>
  <c r="E156"/>
  <c r="C159" i="277"/>
  <c r="F157"/>
  <c r="B69" i="276"/>
  <c r="E67"/>
  <c r="C157" i="273"/>
  <c r="F156"/>
  <c r="D69" i="276" l="1"/>
  <c r="H69" s="1"/>
  <c r="C69"/>
  <c r="D167" i="282"/>
  <c r="E167"/>
  <c r="I167" s="1"/>
  <c r="D159" i="277"/>
  <c r="E159"/>
  <c r="D157" i="273"/>
  <c r="E157"/>
  <c r="I157" s="1"/>
  <c r="C158" i="262"/>
  <c r="D158"/>
  <c r="H158" s="1"/>
  <c r="E170" i="283"/>
  <c r="I170" s="1"/>
  <c r="D170"/>
  <c r="C167" i="281"/>
  <c r="F166"/>
  <c r="C166" i="280"/>
  <c r="F165"/>
  <c r="I159" i="277"/>
  <c r="E167" i="281" l="1"/>
  <c r="I167" s="1"/>
  <c r="D167"/>
  <c r="D166" i="280"/>
  <c r="E166"/>
  <c r="I166" s="1"/>
  <c r="C171" i="283"/>
  <c r="F170"/>
  <c r="F167" i="282"/>
  <c r="H167"/>
  <c r="C169" s="1"/>
  <c r="E158" i="262"/>
  <c r="B159"/>
  <c r="C160" i="277"/>
  <c r="F159"/>
  <c r="B70" i="276"/>
  <c r="E69"/>
  <c r="C159" i="273"/>
  <c r="F157"/>
  <c r="D169" i="282" l="1"/>
  <c r="E169"/>
  <c r="I169" s="1"/>
  <c r="D160" i="277"/>
  <c r="E160"/>
  <c r="I160" s="1"/>
  <c r="D159" i="273"/>
  <c r="E159"/>
  <c r="I159" s="1"/>
  <c r="C159" i="262"/>
  <c r="D159"/>
  <c r="H159" s="1"/>
  <c r="D70" i="276"/>
  <c r="H70" s="1"/>
  <c r="C70"/>
  <c r="D171" i="283"/>
  <c r="E171"/>
  <c r="I171" s="1"/>
  <c r="H167" i="281"/>
  <c r="C169" s="1"/>
  <c r="F167"/>
  <c r="C167" i="280"/>
  <c r="F166"/>
  <c r="D169" i="281" l="1"/>
  <c r="E169"/>
  <c r="I169" s="1"/>
  <c r="E167" i="280"/>
  <c r="I167" s="1"/>
  <c r="D167"/>
  <c r="C172" i="283"/>
  <c r="F171"/>
  <c r="C170" i="282"/>
  <c r="F169"/>
  <c r="B160" i="262"/>
  <c r="E159"/>
  <c r="C161" i="277"/>
  <c r="F160"/>
  <c r="B71" i="276"/>
  <c r="E70"/>
  <c r="C160" i="273"/>
  <c r="F159"/>
  <c r="E170" i="282" l="1"/>
  <c r="I170" s="1"/>
  <c r="D170"/>
  <c r="D161" i="277"/>
  <c r="E161"/>
  <c r="I161" s="1"/>
  <c r="D160" i="273"/>
  <c r="E160"/>
  <c r="I160" s="1"/>
  <c r="C160" i="262"/>
  <c r="D160"/>
  <c r="D71" i="276"/>
  <c r="H71" s="1"/>
  <c r="C71"/>
  <c r="E172" i="283"/>
  <c r="I172" s="1"/>
  <c r="D172"/>
  <c r="H160" i="262"/>
  <c r="C170" i="281"/>
  <c r="F169"/>
  <c r="H167" i="280"/>
  <c r="C169" s="1"/>
  <c r="F167"/>
  <c r="E170" i="281" l="1"/>
  <c r="I170" s="1"/>
  <c r="D170"/>
  <c r="D169" i="280"/>
  <c r="E169"/>
  <c r="I169" s="1"/>
  <c r="C174" i="283"/>
  <c r="F172"/>
  <c r="C171" i="282"/>
  <c r="F170"/>
  <c r="B161" i="262"/>
  <c r="E160"/>
  <c r="C162" i="277"/>
  <c r="F161"/>
  <c r="B72" i="276"/>
  <c r="E71"/>
  <c r="C161" i="273"/>
  <c r="F160"/>
  <c r="D171" i="282" l="1"/>
  <c r="E171"/>
  <c r="I171" s="1"/>
  <c r="D162" i="277"/>
  <c r="E162"/>
  <c r="I162" s="1"/>
  <c r="D161" i="273"/>
  <c r="E161"/>
  <c r="I161" s="1"/>
  <c r="C161" i="262"/>
  <c r="D161"/>
  <c r="H161" s="1"/>
  <c r="D72" i="276"/>
  <c r="H72" s="1"/>
  <c r="C72"/>
  <c r="D174" i="283"/>
  <c r="E174"/>
  <c r="I174" s="1"/>
  <c r="C171" i="281"/>
  <c r="F170"/>
  <c r="C170" i="280"/>
  <c r="F169"/>
  <c r="D171" i="281" l="1"/>
  <c r="E171"/>
  <c r="I171" s="1"/>
  <c r="D170" i="280"/>
  <c r="E170"/>
  <c r="I170" s="1"/>
  <c r="C175" i="283"/>
  <c r="F174"/>
  <c r="C172" i="282"/>
  <c r="F171"/>
  <c r="E161" i="262"/>
  <c r="B163"/>
  <c r="C164" i="277"/>
  <c r="F162"/>
  <c r="B74" i="276"/>
  <c r="E72"/>
  <c r="C162" i="273"/>
  <c r="F161"/>
  <c r="D172" i="282" l="1"/>
  <c r="E172"/>
  <c r="I172" s="1"/>
  <c r="D164" i="277"/>
  <c r="E164"/>
  <c r="I164" s="1"/>
  <c r="D162" i="273"/>
  <c r="E162"/>
  <c r="I162" s="1"/>
  <c r="C163" i="262"/>
  <c r="D163"/>
  <c r="H163" s="1"/>
  <c r="D74" i="276"/>
  <c r="H74" s="1"/>
  <c r="C74"/>
  <c r="E175" i="283"/>
  <c r="I175" s="1"/>
  <c r="D175"/>
  <c r="C172" i="281"/>
  <c r="F171"/>
  <c r="C171" i="280"/>
  <c r="F170"/>
  <c r="E172" i="281" l="1"/>
  <c r="I172" s="1"/>
  <c r="D172"/>
  <c r="D171" i="280"/>
  <c r="E171"/>
  <c r="I171" s="1"/>
  <c r="C176" i="283"/>
  <c r="F175"/>
  <c r="C174" i="282"/>
  <c r="F172"/>
  <c r="B164" i="262"/>
  <c r="E163"/>
  <c r="C165" i="277"/>
  <c r="F164"/>
  <c r="B75" i="276"/>
  <c r="E74"/>
  <c r="F162" i="273"/>
  <c r="C164"/>
  <c r="D164" l="1"/>
  <c r="E164"/>
  <c r="I164" s="1"/>
  <c r="D174" i="282"/>
  <c r="E174"/>
  <c r="I174" s="1"/>
  <c r="D165" i="277"/>
  <c r="E165"/>
  <c r="C164" i="262"/>
  <c r="D164"/>
  <c r="H164" s="1"/>
  <c r="D75" i="276"/>
  <c r="H75" s="1"/>
  <c r="C75"/>
  <c r="D176" i="283"/>
  <c r="E176"/>
  <c r="I176" s="1"/>
  <c r="C174" i="281"/>
  <c r="F172"/>
  <c r="C172" i="280"/>
  <c r="F171"/>
  <c r="I165" i="277"/>
  <c r="D174" i="281" l="1"/>
  <c r="E174"/>
  <c r="I174" s="1"/>
  <c r="E172" i="280"/>
  <c r="I172" s="1"/>
  <c r="D172"/>
  <c r="C177" i="283"/>
  <c r="F176"/>
  <c r="C175" i="282"/>
  <c r="F174"/>
  <c r="B165" i="262"/>
  <c r="E164"/>
  <c r="C166" i="277"/>
  <c r="F165"/>
  <c r="B76" i="276"/>
  <c r="E75"/>
  <c r="C165" i="273"/>
  <c r="F164"/>
  <c r="E175" i="282" l="1"/>
  <c r="I175" s="1"/>
  <c r="D175"/>
  <c r="D166" i="277"/>
  <c r="E166"/>
  <c r="I166" s="1"/>
  <c r="D165" i="273"/>
  <c r="E165"/>
  <c r="I165" s="1"/>
  <c r="C165" i="262"/>
  <c r="D165"/>
  <c r="H165" s="1"/>
  <c r="D76" i="276"/>
  <c r="H76" s="1"/>
  <c r="C76"/>
  <c r="E177" i="283"/>
  <c r="I177" s="1"/>
  <c r="D177"/>
  <c r="C175" i="281"/>
  <c r="F174"/>
  <c r="C174" i="280"/>
  <c r="F172"/>
  <c r="E175" i="281" l="1"/>
  <c r="I175" s="1"/>
  <c r="D175"/>
  <c r="D174" i="280"/>
  <c r="E174"/>
  <c r="I174" s="1"/>
  <c r="F177" i="283"/>
  <c r="H177"/>
  <c r="C176" i="282"/>
  <c r="F175"/>
  <c r="E165" i="262"/>
  <c r="B166"/>
  <c r="C167" i="277"/>
  <c r="F166"/>
  <c r="B77" i="276"/>
  <c r="E76"/>
  <c r="C166" i="273"/>
  <c r="F165"/>
  <c r="D176" i="282" l="1"/>
  <c r="E176"/>
  <c r="I176" s="1"/>
  <c r="D167" i="277"/>
  <c r="E167"/>
  <c r="I167" s="1"/>
  <c r="D166" i="273"/>
  <c r="E166"/>
  <c r="I166" s="1"/>
  <c r="C166" i="262"/>
  <c r="D166"/>
  <c r="H166" s="1"/>
  <c r="D77" i="276"/>
  <c r="H77" s="1"/>
  <c r="C77"/>
  <c r="C176" i="281"/>
  <c r="F175"/>
  <c r="C175" i="280"/>
  <c r="F174"/>
  <c r="D176" i="281" l="1"/>
  <c r="E176"/>
  <c r="I176" s="1"/>
  <c r="D175" i="280"/>
  <c r="E175"/>
  <c r="C177" i="282"/>
  <c r="F176"/>
  <c r="E166" i="262"/>
  <c r="B168"/>
  <c r="I175" i="280"/>
  <c r="H167" i="277"/>
  <c r="C169" s="1"/>
  <c r="F167"/>
  <c r="B79" i="276"/>
  <c r="E77"/>
  <c r="C167" i="273"/>
  <c r="F166"/>
  <c r="D177" i="282" l="1"/>
  <c r="E177"/>
  <c r="I177" s="1"/>
  <c r="D169" i="277"/>
  <c r="E169"/>
  <c r="I169" s="1"/>
  <c r="D167" i="273"/>
  <c r="H167" s="1"/>
  <c r="E167"/>
  <c r="I167" s="1"/>
  <c r="C168" i="262"/>
  <c r="D168"/>
  <c r="H168" s="1"/>
  <c r="D79" i="276"/>
  <c r="H79" s="1"/>
  <c r="C79"/>
  <c r="C177" i="281"/>
  <c r="F176"/>
  <c r="C176" i="280"/>
  <c r="F175"/>
  <c r="E177" i="281" l="1"/>
  <c r="I177" s="1"/>
  <c r="D177"/>
  <c r="D176" i="280"/>
  <c r="E176"/>
  <c r="H177" i="282"/>
  <c r="F177"/>
  <c r="E168" i="262"/>
  <c r="B169"/>
  <c r="I176" i="280"/>
  <c r="C170" i="277"/>
  <c r="F169"/>
  <c r="B80" i="276"/>
  <c r="E79"/>
  <c r="C169" i="273"/>
  <c r="F167"/>
  <c r="D170" i="277" l="1"/>
  <c r="E170"/>
  <c r="I170" s="1"/>
  <c r="D169" i="273"/>
  <c r="E169"/>
  <c r="I169" s="1"/>
  <c r="C169" i="262"/>
  <c r="D169"/>
  <c r="D80" i="276"/>
  <c r="H80" s="1"/>
  <c r="C80"/>
  <c r="H169" i="262"/>
  <c r="F177" i="281"/>
  <c r="H177"/>
  <c r="C177" i="280"/>
  <c r="F176"/>
  <c r="D177" l="1"/>
  <c r="E177"/>
  <c r="I177" s="1"/>
  <c r="B170" i="262"/>
  <c r="E169"/>
  <c r="C171" i="277"/>
  <c r="F170"/>
  <c r="B81" i="276"/>
  <c r="E80"/>
  <c r="C170" i="273"/>
  <c r="F169"/>
  <c r="D171" i="277" l="1"/>
  <c r="E171"/>
  <c r="I171" s="1"/>
  <c r="D170" i="273"/>
  <c r="E170"/>
  <c r="I170" s="1"/>
  <c r="C170" i="262"/>
  <c r="D170"/>
  <c r="D81" i="276"/>
  <c r="H81" s="1"/>
  <c r="C81"/>
  <c r="H170" i="262"/>
  <c r="F177" i="280"/>
  <c r="H177"/>
  <c r="E170" i="262" l="1"/>
  <c r="B171"/>
  <c r="C172" i="277"/>
  <c r="F171"/>
  <c r="B82" i="276"/>
  <c r="E81"/>
  <c r="C171" i="273"/>
  <c r="F170"/>
  <c r="D172" i="277" l="1"/>
  <c r="E172"/>
  <c r="D171" i="273"/>
  <c r="E171"/>
  <c r="I171" s="1"/>
  <c r="C171" i="262"/>
  <c r="D171"/>
  <c r="H171" s="1"/>
  <c r="D82" i="276"/>
  <c r="H82" s="1"/>
  <c r="C82"/>
  <c r="I172" i="277"/>
  <c r="B173" i="262" l="1"/>
  <c r="E171"/>
  <c r="C174" i="277"/>
  <c r="F172"/>
  <c r="B84" i="276"/>
  <c r="E82"/>
  <c r="C172" i="273"/>
  <c r="F171"/>
  <c r="D174" i="277" l="1"/>
  <c r="E174"/>
  <c r="I174" s="1"/>
  <c r="D172" i="273"/>
  <c r="E172"/>
  <c r="I172" s="1"/>
  <c r="C173" i="262"/>
  <c r="D173"/>
  <c r="H173" s="1"/>
  <c r="D84" i="276"/>
  <c r="H84" s="1"/>
  <c r="C84"/>
  <c r="E173" i="262" l="1"/>
  <c r="B174"/>
  <c r="C175" i="277"/>
  <c r="F174"/>
  <c r="B85" i="276"/>
  <c r="E84"/>
  <c r="F172" i="273"/>
  <c r="C174"/>
  <c r="D174" l="1"/>
  <c r="E174"/>
  <c r="I174" s="1"/>
  <c r="D175" i="277"/>
  <c r="E175"/>
  <c r="I175" s="1"/>
  <c r="C174" i="262"/>
  <c r="D174"/>
  <c r="H174" s="1"/>
  <c r="D85" i="276"/>
  <c r="H85" s="1"/>
  <c r="C85"/>
  <c r="E174" i="262" l="1"/>
  <c r="B175"/>
  <c r="C176" i="277"/>
  <c r="F175"/>
  <c r="B86" i="276"/>
  <c r="E85"/>
  <c r="C175" i="273"/>
  <c r="F174"/>
  <c r="D176" i="277" l="1"/>
  <c r="E176"/>
  <c r="E175" i="273"/>
  <c r="I175" s="1"/>
  <c r="D175"/>
  <c r="C175" i="262"/>
  <c r="D175"/>
  <c r="D86" i="276"/>
  <c r="H86" s="1"/>
  <c r="C86"/>
  <c r="H175" i="262"/>
  <c r="I176" i="277"/>
  <c r="B176" i="262" l="1"/>
  <c r="E175"/>
  <c r="C177" i="277"/>
  <c r="F176"/>
  <c r="B87" i="276"/>
  <c r="E86"/>
  <c r="C176" i="273"/>
  <c r="F175"/>
  <c r="D177" i="277" l="1"/>
  <c r="E177"/>
  <c r="D176" i="273"/>
  <c r="E176"/>
  <c r="I176" s="1"/>
  <c r="C176" i="262"/>
  <c r="D176"/>
  <c r="H176" s="1"/>
  <c r="D87" i="276"/>
  <c r="H87" s="1"/>
  <c r="C87"/>
  <c r="I177" i="277"/>
  <c r="E176" i="262" l="1"/>
  <c r="B178"/>
  <c r="F177" i="277"/>
  <c r="H177"/>
  <c r="B89" i="276"/>
  <c r="E87"/>
  <c r="C177" i="273"/>
  <c r="F176"/>
  <c r="E177" l="1"/>
  <c r="I177" s="1"/>
  <c r="D177"/>
  <c r="H177" s="1"/>
  <c r="C178" i="262"/>
  <c r="D178"/>
  <c r="H178" s="1"/>
  <c r="D89" i="276"/>
  <c r="H89" s="1"/>
  <c r="C89"/>
  <c r="B179" i="262" l="1"/>
  <c r="E178"/>
  <c r="B90" i="276"/>
  <c r="E89"/>
  <c r="F177" i="273"/>
  <c r="C179" i="262" l="1"/>
  <c r="D179"/>
  <c r="D90" i="276"/>
  <c r="H90" s="1"/>
  <c r="C90"/>
  <c r="H179" i="262"/>
  <c r="E179" l="1"/>
  <c r="B180"/>
  <c r="B91" i="276"/>
  <c r="E90"/>
  <c r="C180" i="262" l="1"/>
  <c r="D180"/>
  <c r="D91" i="276"/>
  <c r="C91"/>
  <c r="H180" i="262"/>
  <c r="H91" i="276"/>
  <c r="E180" i="262" l="1"/>
  <c r="B181"/>
  <c r="B92" i="276"/>
  <c r="E91"/>
  <c r="C181" i="262" l="1"/>
  <c r="D181"/>
  <c r="D92" i="276"/>
  <c r="H92" s="1"/>
  <c r="C92"/>
  <c r="H181" i="262"/>
  <c r="B183" l="1"/>
  <c r="E181"/>
  <c r="B94" i="276"/>
  <c r="E92"/>
  <c r="C183" i="262" l="1"/>
  <c r="D183"/>
  <c r="D94" i="276"/>
  <c r="H94" s="1"/>
  <c r="C94"/>
  <c r="H183" i="262"/>
  <c r="E183" l="1"/>
  <c r="B184"/>
  <c r="B95" i="276"/>
  <c r="E94"/>
  <c r="C184" i="262" l="1"/>
  <c r="D184"/>
  <c r="D95" i="276"/>
  <c r="C95"/>
  <c r="H184" i="262"/>
  <c r="H95" i="276"/>
  <c r="B185" i="262" l="1"/>
  <c r="E184"/>
  <c r="B96" i="276"/>
  <c r="E95"/>
  <c r="C185" i="262" l="1"/>
  <c r="D185"/>
  <c r="D96" i="276"/>
  <c r="H96" s="1"/>
  <c r="C96"/>
  <c r="H185" i="262"/>
  <c r="E185" l="1"/>
  <c r="B186"/>
  <c r="B97" i="276"/>
  <c r="E96"/>
  <c r="C186" i="262" l="1"/>
  <c r="D186"/>
  <c r="D97" i="276"/>
  <c r="H97" s="1"/>
  <c r="C97"/>
  <c r="H186" i="262"/>
  <c r="B188" l="1"/>
  <c r="E186"/>
  <c r="B99" i="276"/>
  <c r="E97"/>
  <c r="D99" l="1"/>
  <c r="H99" s="1"/>
  <c r="C99"/>
  <c r="C188" i="262"/>
  <c r="D188"/>
  <c r="H188" s="1"/>
  <c r="B189" l="1"/>
  <c r="E188"/>
  <c r="B100" i="276"/>
  <c r="E99"/>
  <c r="C189" i="262" l="1"/>
  <c r="D189"/>
  <c r="D100" i="276"/>
  <c r="H100" s="1"/>
  <c r="C100"/>
  <c r="H189" i="262"/>
  <c r="E189" l="1"/>
  <c r="B190"/>
  <c r="B101" i="276"/>
  <c r="E100"/>
  <c r="C190" i="262" l="1"/>
  <c r="D190"/>
  <c r="D101" i="276"/>
  <c r="H101" s="1"/>
  <c r="C101"/>
  <c r="H190" i="262"/>
  <c r="E190" l="1"/>
  <c r="B191"/>
  <c r="B102" i="276"/>
  <c r="E101"/>
  <c r="C191" i="262" l="1"/>
  <c r="D191"/>
  <c r="D102" i="276"/>
  <c r="H102" s="1"/>
  <c r="C102"/>
  <c r="H191" i="262"/>
  <c r="E191" l="1"/>
  <c r="B193"/>
  <c r="B104" i="276"/>
  <c r="E102"/>
  <c r="C193" i="262" l="1"/>
  <c r="D193"/>
  <c r="D104" i="276"/>
  <c r="H104" s="1"/>
  <c r="C104"/>
  <c r="H193" i="262"/>
  <c r="B194" l="1"/>
  <c r="E193"/>
  <c r="B105" i="276"/>
  <c r="E104"/>
  <c r="C194" i="262" l="1"/>
  <c r="D194"/>
  <c r="D105" i="276"/>
  <c r="H105" s="1"/>
  <c r="C105"/>
  <c r="H194" i="262"/>
  <c r="E194" l="1"/>
  <c r="B195"/>
  <c r="B106" i="276"/>
  <c r="E105"/>
  <c r="C195" i="262" l="1"/>
  <c r="D195"/>
  <c r="D106" i="276"/>
  <c r="H106" s="1"/>
  <c r="C106"/>
  <c r="H195" i="262"/>
  <c r="E195" l="1"/>
  <c r="B196"/>
  <c r="B107" i="276"/>
  <c r="E106"/>
  <c r="C196" i="262" l="1"/>
  <c r="D196"/>
  <c r="D107" i="276"/>
  <c r="H107" s="1"/>
  <c r="C107"/>
  <c r="H196" i="262"/>
  <c r="B198" l="1"/>
  <c r="E196"/>
  <c r="B109" i="276"/>
  <c r="E107"/>
  <c r="C198" i="262" l="1"/>
  <c r="D198"/>
  <c r="D109" i="276"/>
  <c r="H109" s="1"/>
  <c r="C109"/>
  <c r="H198" i="262"/>
  <c r="B199" l="1"/>
  <c r="E198"/>
  <c r="B110" i="276"/>
  <c r="E109"/>
  <c r="C199" i="262" l="1"/>
  <c r="D199"/>
  <c r="H199" s="1"/>
  <c r="D110" i="276"/>
  <c r="H110" s="1"/>
  <c r="C110"/>
  <c r="B200" i="262" l="1"/>
  <c r="E199"/>
  <c r="B111" i="276"/>
  <c r="E110"/>
  <c r="C200" i="262" l="1"/>
  <c r="D200"/>
  <c r="D111" i="276"/>
  <c r="H111" s="1"/>
  <c r="C111"/>
  <c r="H200" i="262"/>
  <c r="B201" l="1"/>
  <c r="E200"/>
  <c r="B112" i="276"/>
  <c r="E111"/>
  <c r="C201" i="262" l="1"/>
  <c r="D201"/>
  <c r="H201" s="1"/>
  <c r="D112" i="276"/>
  <c r="H112" s="1"/>
  <c r="C112"/>
  <c r="E201" i="262" l="1"/>
  <c r="B203"/>
  <c r="B114" i="276"/>
  <c r="E112"/>
  <c r="C203" i="262" l="1"/>
  <c r="D203"/>
  <c r="H203" s="1"/>
  <c r="D114" i="276"/>
  <c r="H114" s="1"/>
  <c r="C114"/>
  <c r="B204" i="262" l="1"/>
  <c r="E203"/>
  <c r="B115" i="276"/>
  <c r="E114"/>
  <c r="C204" i="262" l="1"/>
  <c r="D204"/>
  <c r="H204" s="1"/>
  <c r="D115" i="276"/>
  <c r="H115" s="1"/>
  <c r="C115"/>
  <c r="B205" i="262" l="1"/>
  <c r="E204"/>
  <c r="B116" i="276"/>
  <c r="E115"/>
  <c r="C205" i="262" l="1"/>
  <c r="D205"/>
  <c r="H205" s="1"/>
  <c r="D116" i="276"/>
  <c r="H116" s="1"/>
  <c r="C116"/>
  <c r="B206" i="262" l="1"/>
  <c r="E205"/>
  <c r="B117" i="276"/>
  <c r="E116"/>
  <c r="C206" i="262" l="1"/>
  <c r="D206"/>
  <c r="H206" s="1"/>
  <c r="D117" i="276"/>
  <c r="H117" s="1"/>
  <c r="C117"/>
  <c r="E206" i="262" l="1"/>
  <c r="B208"/>
  <c r="B119" i="276"/>
  <c r="E117"/>
  <c r="C208" i="262" l="1"/>
  <c r="D208"/>
  <c r="H208" s="1"/>
  <c r="D119" i="276"/>
  <c r="H119" s="1"/>
  <c r="C119"/>
  <c r="E208" i="262" l="1"/>
  <c r="B209"/>
  <c r="B120" i="276"/>
  <c r="E119"/>
  <c r="C209" i="262" l="1"/>
  <c r="D209"/>
  <c r="D120" i="276"/>
  <c r="H120" s="1"/>
  <c r="C120"/>
  <c r="H209" i="262"/>
  <c r="B210" l="1"/>
  <c r="E209"/>
  <c r="B121" i="276"/>
  <c r="E120"/>
  <c r="C210" i="262" l="1"/>
  <c r="D210"/>
  <c r="D121" i="276"/>
  <c r="H121" s="1"/>
  <c r="C121"/>
  <c r="H210" i="262"/>
  <c r="B211" l="1"/>
  <c r="E210"/>
  <c r="B122" i="276"/>
  <c r="E121"/>
  <c r="C211" i="262" l="1"/>
  <c r="D211"/>
  <c r="D122" i="276"/>
  <c r="C122"/>
  <c r="H211" i="262"/>
  <c r="H122" i="276"/>
  <c r="E211" i="262" l="1"/>
  <c r="B213"/>
  <c r="B124" i="276"/>
  <c r="E122"/>
  <c r="C213" i="262" l="1"/>
  <c r="D213"/>
  <c r="H213" s="1"/>
  <c r="D124" i="276"/>
  <c r="C124"/>
  <c r="H124"/>
  <c r="E213" i="262" l="1"/>
  <c r="B214"/>
  <c r="B125" i="276"/>
  <c r="E124"/>
  <c r="C214" i="262" l="1"/>
  <c r="D214"/>
  <c r="H214" s="1"/>
  <c r="D125" i="276"/>
  <c r="C125"/>
  <c r="H125"/>
  <c r="B215" i="262" l="1"/>
  <c r="E214"/>
  <c r="B126" i="276"/>
  <c r="E125"/>
  <c r="C215" i="262" l="1"/>
  <c r="D215"/>
  <c r="H215" s="1"/>
  <c r="D126" i="276"/>
  <c r="H126" s="1"/>
  <c r="C126"/>
  <c r="B216" i="262" l="1"/>
  <c r="E215"/>
  <c r="B127" i="276"/>
  <c r="E126"/>
  <c r="C216" i="262" l="1"/>
  <c r="D216"/>
  <c r="D127" i="276"/>
  <c r="H127" s="1"/>
  <c r="C127"/>
  <c r="H216" i="262"/>
  <c r="B218" l="1"/>
  <c r="E216"/>
  <c r="B129" i="276"/>
  <c r="E127"/>
  <c r="D129" l="1"/>
  <c r="H129" s="1"/>
  <c r="C129"/>
  <c r="C218" i="262"/>
  <c r="D218"/>
  <c r="H218" s="1"/>
  <c r="B219" l="1"/>
  <c r="E218"/>
  <c r="B130" i="276"/>
  <c r="E129"/>
  <c r="C219" i="262" l="1"/>
  <c r="D219"/>
  <c r="D130" i="276"/>
  <c r="H130" s="1"/>
  <c r="C130"/>
  <c r="H219" i="262"/>
  <c r="E219" l="1"/>
  <c r="B220"/>
  <c r="B131" i="276"/>
  <c r="E130"/>
  <c r="C220" i="262" l="1"/>
  <c r="D220"/>
  <c r="H220" s="1"/>
  <c r="D131" i="276"/>
  <c r="H131" s="1"/>
  <c r="C131"/>
  <c r="B221" i="262" l="1"/>
  <c r="E220"/>
  <c r="B132" i="276"/>
  <c r="E131"/>
  <c r="C221" i="262" l="1"/>
  <c r="D221"/>
  <c r="D132" i="276"/>
  <c r="H132" s="1"/>
  <c r="C132"/>
  <c r="H221" i="262"/>
  <c r="E221" l="1"/>
  <c r="B223"/>
  <c r="B134" i="276"/>
  <c r="E132"/>
  <c r="D134" l="1"/>
  <c r="H134" s="1"/>
  <c r="C134"/>
  <c r="C223" i="262"/>
  <c r="D223"/>
  <c r="H223" s="1"/>
  <c r="E223" l="1"/>
  <c r="B224"/>
  <c r="B135" i="276"/>
  <c r="E134"/>
  <c r="C224" i="262" l="1"/>
  <c r="D224"/>
  <c r="D135" i="276"/>
  <c r="H135" s="1"/>
  <c r="C135"/>
  <c r="H224" i="262"/>
  <c r="E224" l="1"/>
  <c r="B225"/>
  <c r="B136" i="276"/>
  <c r="E135"/>
  <c r="C225" i="262" l="1"/>
  <c r="D225"/>
  <c r="H225" s="1"/>
  <c r="D136" i="276"/>
  <c r="H136" s="1"/>
  <c r="C136"/>
  <c r="B226" i="262" l="1"/>
  <c r="E225"/>
  <c r="B137" i="276"/>
  <c r="E136"/>
  <c r="C226" i="262" l="1"/>
  <c r="D226"/>
  <c r="D137" i="276"/>
  <c r="H137" s="1"/>
  <c r="C137"/>
  <c r="H226" i="262"/>
  <c r="E226" l="1"/>
  <c r="B227"/>
  <c r="B138" i="276"/>
  <c r="E137"/>
  <c r="D138" l="1"/>
  <c r="C138"/>
  <c r="C227" i="262"/>
  <c r="D227"/>
  <c r="H227" s="1"/>
  <c r="H138" i="276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  <comment ref="F120" authorId="2">
      <text>
        <r>
          <rPr>
            <b/>
            <sz val="9"/>
            <color indexed="81"/>
            <rFont val="Tahoma"/>
            <family val="2"/>
          </rPr>
          <t xml:space="preserve">Rich's Top Up based on Alligator Fund Management's share
</t>
        </r>
      </text>
    </comment>
    <comment ref="F121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Harm's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charset val="1"/>
          </rPr>
          <t>Tafadzwa Deposit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 xml:space="preserve">Sharon's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6" authorId="1">
      <text>
        <r>
          <rPr>
            <sz val="9"/>
            <color indexed="81"/>
            <rFont val="Tahoma"/>
            <family val="2"/>
          </rPr>
          <t>Combined Accounts Starting Equity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<sst xmlns="http://schemas.openxmlformats.org/spreadsheetml/2006/main" count="298" uniqueCount="51">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</sst>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9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21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7" fontId="5" fillId="0" borderId="1" xfId="3" applyNumberFormat="1" applyFont="1" applyFill="1" applyBorder="1" applyAlignment="1">
      <alignment horizontal="center"/>
    </xf>
    <xf numFmtId="166" fontId="19" fillId="0" borderId="3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67" fontId="4" fillId="5" borderId="3" xfId="3" applyNumberFormat="1" applyFont="1" applyFill="1" applyBorder="1" applyAlignment="1">
      <alignment horizontal="center"/>
    </xf>
    <xf numFmtId="167" fontId="6" fillId="5" borderId="3" xfId="3" applyNumberFormat="1" applyFont="1" applyFill="1" applyBorder="1" applyAlignment="1">
      <alignment horizontal="center"/>
    </xf>
    <xf numFmtId="166" fontId="18" fillId="5" borderId="3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7" sqref="C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43044</v>
      </c>
      <c r="C4" s="20">
        <v>500</v>
      </c>
      <c r="D4" s="17">
        <f>C4+(C4*-0.0353)</f>
        <v>482.35</v>
      </c>
      <c r="E4" s="17">
        <f>C4/3000</f>
        <v>0.16666666666666666</v>
      </c>
      <c r="F4" s="97">
        <f>(D4-C4)/E4</f>
        <v>-105.89999999999986</v>
      </c>
      <c r="G4" s="18"/>
      <c r="H4" s="18"/>
      <c r="I4" s="19">
        <f>E4*50/C4</f>
        <v>1.6666666666666663E-2</v>
      </c>
      <c r="J4" s="92">
        <f>(D4-C4)/C4</f>
        <v>-3.5299999999999956E-2</v>
      </c>
    </row>
    <row r="5" spans="1:16">
      <c r="A5" s="102"/>
      <c r="B5" s="81">
        <f>B4+7</f>
        <v>43051</v>
      </c>
      <c r="C5" s="17">
        <f>D4+G4-H4</f>
        <v>482.35</v>
      </c>
      <c r="D5" s="17">
        <f>C5+(C5*-0.1562)</f>
        <v>407.00693000000001</v>
      </c>
      <c r="E5" s="17">
        <f>C5/3000</f>
        <v>0.16078333333333333</v>
      </c>
      <c r="F5" s="99">
        <f>(D5-C5)/E5</f>
        <v>-468.60000000000008</v>
      </c>
      <c r="G5" s="18"/>
      <c r="H5" s="18"/>
      <c r="I5" s="19">
        <f>E5*50/C5</f>
        <v>1.6666666666666666E-2</v>
      </c>
      <c r="J5" s="92">
        <f>(D5-C4)/C4</f>
        <v>-0.18598613999999997</v>
      </c>
    </row>
    <row r="6" spans="1:16">
      <c r="A6" s="102"/>
      <c r="B6" s="81">
        <f>B5+7</f>
        <v>43058</v>
      </c>
      <c r="C6" s="17">
        <f>D5+G5-H5</f>
        <v>407.00693000000001</v>
      </c>
      <c r="D6" s="17">
        <f>C6+(C6*0.081)</f>
        <v>439.97449133000003</v>
      </c>
      <c r="E6" s="17">
        <f>C6/2500</f>
        <v>0.16280277200000001</v>
      </c>
      <c r="F6" s="34">
        <f>(D6-C6)/E6</f>
        <v>202.50000000000014</v>
      </c>
      <c r="G6" s="18"/>
      <c r="H6" s="18"/>
      <c r="I6" s="19">
        <f>E6*50/C6</f>
        <v>0.02</v>
      </c>
      <c r="J6" s="96">
        <f>(D6-C4)/C4</f>
        <v>-0.12005101733999993</v>
      </c>
    </row>
    <row r="7" spans="1:16" ht="15" thickBot="1">
      <c r="A7" s="103"/>
      <c r="B7" s="81">
        <f>B6+7</f>
        <v>43065</v>
      </c>
      <c r="C7" s="32">
        <f>D6+G6-H6</f>
        <v>439.97449133000003</v>
      </c>
      <c r="D7" s="17">
        <f>C7+(C7*0.03)</f>
        <v>453.17372606990006</v>
      </c>
      <c r="E7" s="17">
        <f>C7/2500</f>
        <v>0.175989796532</v>
      </c>
      <c r="F7" s="84">
        <f>(D7-C7)/E7</f>
        <v>75.000000000000114</v>
      </c>
      <c r="G7" s="18"/>
      <c r="H7" s="18"/>
      <c r="I7" s="19">
        <f>E7*50/C7</f>
        <v>0.02</v>
      </c>
      <c r="J7" s="92"/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94"/>
      <c r="G8" s="23"/>
      <c r="H8" s="10"/>
      <c r="I8" s="24"/>
      <c r="J8" s="93"/>
    </row>
    <row r="9" spans="1:16">
      <c r="A9" s="101">
        <v>2</v>
      </c>
      <c r="B9" s="81">
        <f>B7+7</f>
        <v>43072</v>
      </c>
      <c r="C9" s="20">
        <f>D7+G7-H7</f>
        <v>453.17372606990006</v>
      </c>
      <c r="D9" s="17">
        <f>C9+(C9*0.03)</f>
        <v>466.76893785199707</v>
      </c>
      <c r="E9" s="17">
        <f>C9/2500</f>
        <v>0.18126949042796003</v>
      </c>
      <c r="F9" s="84">
        <f>(D9-C9)/E9</f>
        <v>75.000000000000043</v>
      </c>
      <c r="G9" s="18"/>
      <c r="H9" s="18"/>
      <c r="I9" s="19">
        <f>E9*50/C9</f>
        <v>0.02</v>
      </c>
      <c r="J9" s="92"/>
    </row>
    <row r="10" spans="1:16">
      <c r="A10" s="102"/>
      <c r="B10" s="81">
        <f>B9+7</f>
        <v>43079</v>
      </c>
      <c r="C10" s="20">
        <f>D9+G9-H9</f>
        <v>466.76893785199707</v>
      </c>
      <c r="D10" s="17">
        <f>C10+(C10*0.03)</f>
        <v>480.77200598755695</v>
      </c>
      <c r="E10" s="17">
        <f>C10/2500</f>
        <v>0.18670757514079883</v>
      </c>
      <c r="F10" s="84">
        <f>(D10-C10)/E10</f>
        <v>74.999999999999858</v>
      </c>
      <c r="G10" s="18"/>
      <c r="H10" s="18"/>
      <c r="I10" s="19">
        <f>E10*50/C10</f>
        <v>0.02</v>
      </c>
      <c r="J10" s="92"/>
    </row>
    <row r="11" spans="1:16">
      <c r="A11" s="102"/>
      <c r="B11" s="81">
        <f>B10+7</f>
        <v>43086</v>
      </c>
      <c r="C11" s="20">
        <f>D10+G10-H10</f>
        <v>480.77200598755695</v>
      </c>
      <c r="D11" s="17">
        <f>C11+(C11*0.03)</f>
        <v>495.19516616718369</v>
      </c>
      <c r="E11" s="17">
        <f>C11/2500</f>
        <v>0.19230880239502279</v>
      </c>
      <c r="F11" s="84">
        <f>(D11-C11)/E11</f>
        <v>75.000000000000128</v>
      </c>
      <c r="G11" s="18"/>
      <c r="H11" s="18"/>
      <c r="I11" s="19">
        <f>E11*50/C11</f>
        <v>2.0000000000000004E-2</v>
      </c>
      <c r="J11" s="92"/>
    </row>
    <row r="12" spans="1:16" ht="13.5" thickBot="1">
      <c r="A12" s="103"/>
      <c r="B12" s="81">
        <f>B11+7</f>
        <v>43093</v>
      </c>
      <c r="C12" s="20">
        <f>D11+G11-H11</f>
        <v>495.19516616718369</v>
      </c>
      <c r="D12" s="17">
        <f>C12+(C12*0.03)</f>
        <v>510.05102115219921</v>
      </c>
      <c r="E12" s="17">
        <f>C12/2500</f>
        <v>0.19807806646687348</v>
      </c>
      <c r="F12" s="84">
        <f>(D12-C12)/E12</f>
        <v>75.000000000000071</v>
      </c>
      <c r="G12" s="18"/>
      <c r="H12" s="18"/>
      <c r="I12" s="19">
        <f>E12*50/C12</f>
        <v>0.02</v>
      </c>
      <c r="J12" s="92"/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94"/>
      <c r="G13" s="23"/>
      <c r="H13" s="10"/>
      <c r="I13" s="24"/>
      <c r="J13" s="88"/>
    </row>
    <row r="14" spans="1:16">
      <c r="A14" s="101">
        <v>3</v>
      </c>
      <c r="B14" s="81">
        <f>B12+7</f>
        <v>43100</v>
      </c>
      <c r="C14" s="20">
        <f>D12+G12-H12</f>
        <v>510.05102115219921</v>
      </c>
      <c r="D14" s="17">
        <f>C14+(C14*0.03)</f>
        <v>525.35255178676516</v>
      </c>
      <c r="E14" s="17">
        <f>C14/2500</f>
        <v>0.20402040846087968</v>
      </c>
      <c r="F14" s="84">
        <f>(D14-C14)/E14</f>
        <v>74.999999999999872</v>
      </c>
      <c r="G14" s="18"/>
      <c r="H14" s="18"/>
      <c r="I14" s="19">
        <f>E14*50/C14</f>
        <v>0.02</v>
      </c>
      <c r="J14" s="92"/>
    </row>
    <row r="15" spans="1:16">
      <c r="A15" s="102"/>
      <c r="B15" s="81">
        <f>B14+7</f>
        <v>43107</v>
      </c>
      <c r="C15" s="20">
        <f>D14+G14-H14</f>
        <v>525.35255178676516</v>
      </c>
      <c r="D15" s="17">
        <f>C15+(C15*0.03)</f>
        <v>541.11312834036812</v>
      </c>
      <c r="E15" s="17">
        <f>C15/2500</f>
        <v>0.21014102071470606</v>
      </c>
      <c r="F15" s="84">
        <f>(D15-C15)/E15</f>
        <v>75.000000000000028</v>
      </c>
      <c r="G15" s="18"/>
      <c r="H15" s="18"/>
      <c r="I15" s="19">
        <f>E15*50/C15</f>
        <v>0.02</v>
      </c>
      <c r="J15" s="92"/>
    </row>
    <row r="16" spans="1:16">
      <c r="A16" s="102"/>
      <c r="B16" s="81">
        <f>B15+7</f>
        <v>43114</v>
      </c>
      <c r="C16" s="20">
        <f>D15+G15-H15</f>
        <v>541.11312834036812</v>
      </c>
      <c r="D16" s="17">
        <f>C16+(C16*0.03)</f>
        <v>557.34652219057921</v>
      </c>
      <c r="E16" s="17">
        <f>C16/2500</f>
        <v>0.21644525133614725</v>
      </c>
      <c r="F16" s="84">
        <f>(D16-C16)/E16</f>
        <v>75.000000000000199</v>
      </c>
      <c r="G16" s="18"/>
      <c r="H16" s="18"/>
      <c r="I16" s="19">
        <f>E16*50/C16</f>
        <v>0.02</v>
      </c>
      <c r="J16" s="95"/>
    </row>
    <row r="17" spans="1:16" ht="13.5" thickBot="1">
      <c r="A17" s="103"/>
      <c r="B17" s="81">
        <f>B16+7</f>
        <v>43121</v>
      </c>
      <c r="C17" s="20">
        <f>D16+G16-H16</f>
        <v>557.34652219057921</v>
      </c>
      <c r="D17" s="17">
        <f>C17+(C17*0.03)</f>
        <v>574.06691785629664</v>
      </c>
      <c r="E17" s="17">
        <f>C17/2500</f>
        <v>0.22293860887623168</v>
      </c>
      <c r="F17" s="84">
        <f>(D17-C17)/E17</f>
        <v>75.000000000000256</v>
      </c>
      <c r="G17" s="18"/>
      <c r="H17" s="80">
        <f>(D17-C4)*0.3</f>
        <v>22.220075356888991</v>
      </c>
      <c r="I17" s="19">
        <f>E17*50/C17</f>
        <v>0.02</v>
      </c>
      <c r="J17" s="87"/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94"/>
      <c r="G18" s="23"/>
      <c r="H18" s="10"/>
      <c r="I18" s="24"/>
      <c r="J18" s="88"/>
    </row>
    <row r="19" spans="1:16">
      <c r="A19" s="101">
        <v>4</v>
      </c>
      <c r="B19" s="81">
        <f>B17+7</f>
        <v>43128</v>
      </c>
      <c r="C19" s="20">
        <f>D17+G17-H17</f>
        <v>551.84684249940767</v>
      </c>
      <c r="D19" s="17">
        <f>C19+(C19*0.03)</f>
        <v>568.40224777438993</v>
      </c>
      <c r="E19" s="17">
        <f>C19/2500</f>
        <v>0.22073873699976307</v>
      </c>
      <c r="F19" s="84">
        <f>(D19-C19)/E19</f>
        <v>75.000000000000156</v>
      </c>
      <c r="G19" s="18"/>
      <c r="H19" s="18"/>
      <c r="I19" s="19">
        <f>E19*50/C19</f>
        <v>0.02</v>
      </c>
      <c r="J19" s="87"/>
    </row>
    <row r="20" spans="1:16">
      <c r="A20" s="102"/>
      <c r="B20" s="81">
        <f>B19+7</f>
        <v>43135</v>
      </c>
      <c r="C20" s="20">
        <f>D19+G19-H19</f>
        <v>568.40224777438993</v>
      </c>
      <c r="D20" s="17">
        <f>C20+(C20*0.03)</f>
        <v>585.45431520762168</v>
      </c>
      <c r="E20" s="17">
        <f>C20/2500</f>
        <v>0.22736089910975599</v>
      </c>
      <c r="F20" s="84">
        <f>(D20-C20)/E20</f>
        <v>75.000000000000185</v>
      </c>
      <c r="G20" s="18"/>
      <c r="H20" s="18"/>
      <c r="I20" s="19">
        <f>E20*50/C20</f>
        <v>2.0000000000000004E-2</v>
      </c>
      <c r="J20" s="87"/>
    </row>
    <row r="21" spans="1:16">
      <c r="A21" s="102"/>
      <c r="B21" s="81">
        <f>B20+7</f>
        <v>43142</v>
      </c>
      <c r="C21" s="20">
        <f>D20+G20-H20</f>
        <v>585.45431520762168</v>
      </c>
      <c r="D21" s="17">
        <f>C21+(C21*0.03)</f>
        <v>603.01794466385036</v>
      </c>
      <c r="E21" s="17">
        <f>C21/2500</f>
        <v>0.23418172608304866</v>
      </c>
      <c r="F21" s="84">
        <f>(D21-C21)/E21</f>
        <v>75.000000000000142</v>
      </c>
      <c r="G21" s="18"/>
      <c r="H21" s="18"/>
      <c r="I21" s="19">
        <f>E21*50/C21</f>
        <v>1.9999999999999997E-2</v>
      </c>
      <c r="J21" s="87"/>
    </row>
    <row r="22" spans="1:16" ht="13.5" thickBot="1">
      <c r="A22" s="103"/>
      <c r="B22" s="81">
        <f>B21+7</f>
        <v>43149</v>
      </c>
      <c r="C22" s="20">
        <f>D21+G21-H21</f>
        <v>603.01794466385036</v>
      </c>
      <c r="D22" s="17">
        <f>C22+(C22*0.03)</f>
        <v>621.10848300376585</v>
      </c>
      <c r="E22" s="17">
        <f>C22/2500</f>
        <v>0.24120717786554013</v>
      </c>
      <c r="F22" s="84">
        <f>(D22-C22)/E22</f>
        <v>74.999999999999943</v>
      </c>
      <c r="G22" s="18"/>
      <c r="H22" s="18"/>
      <c r="I22" s="19">
        <f>E22*50/C22</f>
        <v>0.02</v>
      </c>
      <c r="J22" s="87"/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43156</v>
      </c>
      <c r="C24" s="20">
        <f>D22+G22-H22</f>
        <v>621.10848300376585</v>
      </c>
      <c r="D24" s="17">
        <f>C24+(C24*0.03)</f>
        <v>639.74173749387887</v>
      </c>
      <c r="E24" s="17">
        <f>C24/2500</f>
        <v>0.24844339320150635</v>
      </c>
      <c r="F24" s="28">
        <f>(D24-C24)/E24</f>
        <v>75.000000000000171</v>
      </c>
      <c r="G24" s="18"/>
      <c r="H24" s="18"/>
      <c r="I24" s="19">
        <f>E24*50/C24</f>
        <v>0.02</v>
      </c>
      <c r="J24" s="87"/>
    </row>
    <row r="25" spans="1:16">
      <c r="A25" s="102"/>
      <c r="B25" s="81">
        <f>B24+7</f>
        <v>43163</v>
      </c>
      <c r="C25" s="20">
        <f>D24+G24-H24</f>
        <v>639.74173749387887</v>
      </c>
      <c r="D25" s="17">
        <f>C25+(C25*0.03)</f>
        <v>658.93398961869525</v>
      </c>
      <c r="E25" s="17">
        <f>C25/2500</f>
        <v>0.25589669499755152</v>
      </c>
      <c r="F25" s="28">
        <f>(D25-C25)/E25</f>
        <v>75.000000000000057</v>
      </c>
      <c r="G25" s="18"/>
      <c r="H25" s="18"/>
      <c r="I25" s="19">
        <f>E25*50/C25</f>
        <v>0.02</v>
      </c>
      <c r="J25" s="87"/>
    </row>
    <row r="26" spans="1:16">
      <c r="A26" s="102"/>
      <c r="B26" s="81">
        <f>B25+7</f>
        <v>43170</v>
      </c>
      <c r="C26" s="20">
        <f>D25+G25-H25</f>
        <v>658.93398961869525</v>
      </c>
      <c r="D26" s="17">
        <f>C26+(C26*0.03)</f>
        <v>678.70200930725605</v>
      </c>
      <c r="E26" s="17">
        <f>C26/2500</f>
        <v>0.26357359584747808</v>
      </c>
      <c r="F26" s="28">
        <f>(D26-C26)/E26</f>
        <v>74.999999999999787</v>
      </c>
      <c r="G26" s="18"/>
      <c r="H26" s="18"/>
      <c r="I26" s="19">
        <f>E26*50/C26</f>
        <v>1.9999999999999997E-2</v>
      </c>
      <c r="J26" s="87"/>
    </row>
    <row r="27" spans="1:16" ht="13.5" thickBot="1">
      <c r="A27" s="103"/>
      <c r="B27" s="81">
        <f>B26+7</f>
        <v>43177</v>
      </c>
      <c r="C27" s="20">
        <f>D26+G26-H26</f>
        <v>678.70200930725605</v>
      </c>
      <c r="D27" s="17">
        <f>C27+(C27*0.03)</f>
        <v>699.06306958647372</v>
      </c>
      <c r="E27" s="17">
        <f>C27/2500</f>
        <v>0.2714808037229024</v>
      </c>
      <c r="F27" s="28">
        <f>(D27-C27)/E27</f>
        <v>74.999999999999957</v>
      </c>
      <c r="G27" s="18"/>
      <c r="H27" s="18"/>
      <c r="I27" s="19">
        <f>E27*50/C27</f>
        <v>1.9999999999999997E-2</v>
      </c>
      <c r="J27" s="87"/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43184</v>
      </c>
      <c r="C29" s="20">
        <f>D27+G27-H27</f>
        <v>699.06306958647372</v>
      </c>
      <c r="D29" s="17">
        <f>C29+(C29*0.03)</f>
        <v>720.03496167406797</v>
      </c>
      <c r="E29" s="17">
        <f>C29/2500</f>
        <v>0.27962522783458948</v>
      </c>
      <c r="F29" s="28">
        <f>(D29-C29)/E29</f>
        <v>75.000000000000156</v>
      </c>
      <c r="G29" s="18"/>
      <c r="H29" s="18"/>
      <c r="I29" s="19">
        <f>E29*50/C29</f>
        <v>0.02</v>
      </c>
      <c r="J29" s="87"/>
    </row>
    <row r="30" spans="1:16">
      <c r="A30" s="102"/>
      <c r="B30" s="81">
        <f>B29+7</f>
        <v>43191</v>
      </c>
      <c r="C30" s="20">
        <f>D29+G29-H29</f>
        <v>720.03496167406797</v>
      </c>
      <c r="D30" s="17">
        <f>C30+(C30*0.03)</f>
        <v>741.63601052428999</v>
      </c>
      <c r="E30" s="17">
        <f>C30/2500</f>
        <v>0.28801398466962719</v>
      </c>
      <c r="F30" s="28">
        <f>(D30-C30)/E30</f>
        <v>74.999999999999915</v>
      </c>
      <c r="G30" s="18"/>
      <c r="H30" s="18"/>
      <c r="I30" s="19">
        <f>E30*50/C30</f>
        <v>0.02</v>
      </c>
      <c r="J30" s="87"/>
    </row>
    <row r="31" spans="1:16">
      <c r="A31" s="102"/>
      <c r="B31" s="81">
        <f>B30+7</f>
        <v>43198</v>
      </c>
      <c r="C31" s="20">
        <f>D30+G30-H30</f>
        <v>741.63601052428999</v>
      </c>
      <c r="D31" s="17">
        <f>C31+(C31*0.03)</f>
        <v>763.88509084001873</v>
      </c>
      <c r="E31" s="17">
        <f>C31/2500</f>
        <v>0.296654404209716</v>
      </c>
      <c r="F31" s="28">
        <f>(D31-C31)/E31</f>
        <v>75.000000000000156</v>
      </c>
      <c r="G31" s="18"/>
      <c r="H31" s="18"/>
      <c r="I31" s="19">
        <f>E31*50/C31</f>
        <v>0.02</v>
      </c>
      <c r="J31" s="87"/>
    </row>
    <row r="32" spans="1:16" ht="13.5" thickBot="1">
      <c r="A32" s="103"/>
      <c r="B32" s="81">
        <f>B31+7</f>
        <v>43205</v>
      </c>
      <c r="C32" s="20">
        <f>D31+G31-H31</f>
        <v>763.88509084001873</v>
      </c>
      <c r="D32" s="17">
        <f>C32+(C32*0.03)</f>
        <v>786.80164356521925</v>
      </c>
      <c r="E32" s="17">
        <f>C32/2500</f>
        <v>0.30555403633600747</v>
      </c>
      <c r="F32" s="28">
        <f>(D32-C32)/E32</f>
        <v>74.999999999999858</v>
      </c>
      <c r="G32" s="18"/>
      <c r="H32" s="80">
        <f>(D32-C19)*0.35</f>
        <v>82.23418037303405</v>
      </c>
      <c r="I32" s="19">
        <f>E32*50/C32</f>
        <v>1.9999999999999997E-2</v>
      </c>
      <c r="J32" s="87"/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43212</v>
      </c>
      <c r="C34" s="20">
        <f>D32+G32-H32</f>
        <v>704.56746319218519</v>
      </c>
      <c r="D34" s="17">
        <f>C34+(C34*0.03)</f>
        <v>725.70448708795072</v>
      </c>
      <c r="E34" s="17">
        <f>C34/2500</f>
        <v>0.28182698527687405</v>
      </c>
      <c r="F34" s="28">
        <f>(D34-C34)/E34</f>
        <v>74.999999999999943</v>
      </c>
      <c r="G34" s="18"/>
      <c r="H34" s="18"/>
      <c r="I34" s="19">
        <f>E34*50/C34</f>
        <v>0.02</v>
      </c>
      <c r="J34" s="87"/>
    </row>
    <row r="35" spans="1:16">
      <c r="A35" s="102"/>
      <c r="B35" s="81">
        <f>B34+7</f>
        <v>43219</v>
      </c>
      <c r="C35" s="20">
        <f>D34+G34-H34</f>
        <v>725.70448708795072</v>
      </c>
      <c r="D35" s="17">
        <f>C35+(C35*0.03)</f>
        <v>747.47562170058927</v>
      </c>
      <c r="E35" s="17">
        <f>C35/2500</f>
        <v>0.2902817948351803</v>
      </c>
      <c r="F35" s="28">
        <f>(D35-C35)/E35</f>
        <v>75.000000000000085</v>
      </c>
      <c r="G35" s="18"/>
      <c r="H35" s="18"/>
      <c r="I35" s="19">
        <f>E35*50/C35</f>
        <v>0.02</v>
      </c>
      <c r="J35" s="87"/>
    </row>
    <row r="36" spans="1:16">
      <c r="A36" s="102"/>
      <c r="B36" s="81">
        <f>B35+7</f>
        <v>43226</v>
      </c>
      <c r="C36" s="20">
        <f>D35+G35-H35</f>
        <v>747.47562170058927</v>
      </c>
      <c r="D36" s="17">
        <f>C36+(C36*0.03)</f>
        <v>769.89989035160693</v>
      </c>
      <c r="E36" s="17">
        <f>C36/2500</f>
        <v>0.29899024868023572</v>
      </c>
      <c r="F36" s="28">
        <f>(D36-C36)/E36</f>
        <v>74.999999999999929</v>
      </c>
      <c r="G36" s="18"/>
      <c r="H36" s="18"/>
      <c r="I36" s="19">
        <f>E36*50/C36</f>
        <v>0.02</v>
      </c>
      <c r="J36" s="87"/>
    </row>
    <row r="37" spans="1:16" ht="13.5" thickBot="1">
      <c r="A37" s="103"/>
      <c r="B37" s="81">
        <f>B36+7</f>
        <v>43233</v>
      </c>
      <c r="C37" s="20">
        <f>D36+G36-H36</f>
        <v>769.89989035160693</v>
      </c>
      <c r="D37" s="17">
        <f>C37+(C37*0.03)</f>
        <v>792.99688706215511</v>
      </c>
      <c r="E37" s="17">
        <f>C37/2500</f>
        <v>0.30795995614064275</v>
      </c>
      <c r="F37" s="28">
        <f>(D37-C37)/E37</f>
        <v>74.999999999999929</v>
      </c>
      <c r="G37" s="80"/>
      <c r="H37" s="80"/>
      <c r="I37" s="19">
        <f>E37*50/C37</f>
        <v>1.9999999999999997E-2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43240</v>
      </c>
      <c r="C39" s="20">
        <f>D37+G37-H37</f>
        <v>792.99688706215511</v>
      </c>
      <c r="D39" s="17">
        <f>C39+(C39*0.03)</f>
        <v>816.7867936740198</v>
      </c>
      <c r="E39" s="17">
        <f>C39/2500</f>
        <v>0.31719875482486204</v>
      </c>
      <c r="F39" s="28">
        <f>(D39-C39)/E39</f>
        <v>75.000000000000128</v>
      </c>
      <c r="G39" s="18"/>
      <c r="H39" s="18"/>
      <c r="I39" s="19">
        <f>E39*50/C39</f>
        <v>1.9999999999999997E-2</v>
      </c>
      <c r="J39" s="87"/>
    </row>
    <row r="40" spans="1:16">
      <c r="A40" s="102"/>
      <c r="B40" s="81">
        <f>B39+7</f>
        <v>43247</v>
      </c>
      <c r="C40" s="20">
        <f>D39+G39-H39</f>
        <v>816.7867936740198</v>
      </c>
      <c r="D40" s="17">
        <f>C40+(C40*0.03)</f>
        <v>841.29039748424043</v>
      </c>
      <c r="E40" s="17">
        <f>C40/2500</f>
        <v>0.3267147174696079</v>
      </c>
      <c r="F40" s="28">
        <f>(D40-C40)/E40</f>
        <v>75.000000000000099</v>
      </c>
      <c r="G40" s="18"/>
      <c r="H40" s="18"/>
      <c r="I40" s="19">
        <f>E40*50/C40</f>
        <v>0.02</v>
      </c>
      <c r="J40" s="87"/>
    </row>
    <row r="41" spans="1:16">
      <c r="A41" s="102"/>
      <c r="B41" s="81">
        <f>B40+7</f>
        <v>43254</v>
      </c>
      <c r="C41" s="20">
        <f>D40+G40-H40</f>
        <v>841.29039748424043</v>
      </c>
      <c r="D41" s="17">
        <f>C41+(C41*0.03)</f>
        <v>866.52910940876768</v>
      </c>
      <c r="E41" s="17">
        <f>C41/2500</f>
        <v>0.33651615899369619</v>
      </c>
      <c r="F41" s="28">
        <f>(D41-C41)/E41</f>
        <v>75.000000000000114</v>
      </c>
      <c r="G41" s="18"/>
      <c r="H41" s="18"/>
      <c r="I41" s="19">
        <f>E41*50/C41</f>
        <v>0.02</v>
      </c>
      <c r="J41" s="87"/>
    </row>
    <row r="42" spans="1:16" ht="13.5" thickBot="1">
      <c r="A42" s="103"/>
      <c r="B42" s="81">
        <f>B41+7</f>
        <v>43261</v>
      </c>
      <c r="C42" s="20">
        <f>D41+G41-H41</f>
        <v>866.52910940876768</v>
      </c>
      <c r="D42" s="17">
        <f>C42+(C42*0.03)</f>
        <v>892.52498269103069</v>
      </c>
      <c r="E42" s="17">
        <f>C42/2500</f>
        <v>0.34661164376350706</v>
      </c>
      <c r="F42" s="28">
        <f>(D42-C42)/E42</f>
        <v>74.999999999999929</v>
      </c>
      <c r="G42" s="80"/>
      <c r="H42" s="80"/>
      <c r="I42" s="19">
        <f>E42*50/C42</f>
        <v>1.9999999999999997E-2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43268</v>
      </c>
      <c r="C44" s="20">
        <f>D42+G42-H42</f>
        <v>892.52498269103069</v>
      </c>
      <c r="D44" s="17">
        <f>C44+(C44*0.03)</f>
        <v>919.30073217176164</v>
      </c>
      <c r="E44" s="17">
        <f>C44/2500</f>
        <v>0.35700999307641229</v>
      </c>
      <c r="F44" s="28">
        <f>(D44-C44)/E44</f>
        <v>75.000000000000085</v>
      </c>
      <c r="G44" s="18"/>
      <c r="H44" s="18"/>
      <c r="I44" s="19">
        <f>E44*50/C44</f>
        <v>0.02</v>
      </c>
      <c r="J44" s="87"/>
    </row>
    <row r="45" spans="1:16">
      <c r="A45" s="102"/>
      <c r="B45" s="81">
        <f>B44+7</f>
        <v>43275</v>
      </c>
      <c r="C45" s="20">
        <f>D44+G44-H44</f>
        <v>919.30073217176164</v>
      </c>
      <c r="D45" s="17">
        <f>C45+(C45*0.03)</f>
        <v>946.87975413691447</v>
      </c>
      <c r="E45" s="17">
        <f>C45/2500</f>
        <v>0.36772029286870467</v>
      </c>
      <c r="F45" s="28">
        <f>(D45-C45)/E45</f>
        <v>74.999999999999957</v>
      </c>
      <c r="G45" s="18"/>
      <c r="H45" s="18"/>
      <c r="I45" s="19">
        <f>E45*50/C45</f>
        <v>0.02</v>
      </c>
      <c r="J45" s="87"/>
    </row>
    <row r="46" spans="1:16">
      <c r="A46" s="102"/>
      <c r="B46" s="81">
        <f>B45+7</f>
        <v>43282</v>
      </c>
      <c r="C46" s="20">
        <f>D45+G45-H45</f>
        <v>946.87975413691447</v>
      </c>
      <c r="D46" s="17">
        <f>C46+(C46*0.03)</f>
        <v>975.28614676102188</v>
      </c>
      <c r="E46" s="17">
        <f>C46/2500</f>
        <v>0.3787519016547658</v>
      </c>
      <c r="F46" s="28">
        <f>(D46-C46)/E46</f>
        <v>74.999999999999943</v>
      </c>
      <c r="G46" s="18"/>
      <c r="H46" s="18"/>
      <c r="I46" s="19">
        <f>E46*50/C46</f>
        <v>0.02</v>
      </c>
      <c r="J46" s="87"/>
    </row>
    <row r="47" spans="1:16" ht="13.5" thickBot="1">
      <c r="A47" s="103"/>
      <c r="B47" s="81">
        <f>B46+7</f>
        <v>43289</v>
      </c>
      <c r="C47" s="20">
        <f>D46+G46-H46</f>
        <v>975.28614676102188</v>
      </c>
      <c r="D47" s="17">
        <f>C47+(C47*0.03)</f>
        <v>1004.5447311638526</v>
      </c>
      <c r="E47" s="17">
        <f>C47/2500</f>
        <v>0.39011445870440875</v>
      </c>
      <c r="F47" s="28">
        <f>(D47-C47)/E47</f>
        <v>75.000000000000128</v>
      </c>
      <c r="G47" s="80"/>
      <c r="H47" s="80">
        <f>(D47-C34)*0.35</f>
        <v>104.99204379008359</v>
      </c>
      <c r="I47" s="19">
        <f>E47*50/C47</f>
        <v>0.02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43296</v>
      </c>
      <c r="C49" s="20">
        <f>D47+G47-H47</f>
        <v>899.552687373769</v>
      </c>
      <c r="D49" s="17">
        <f>C49+(C49*0.03)</f>
        <v>926.53926799498208</v>
      </c>
      <c r="E49" s="17">
        <f>C49/2500</f>
        <v>0.3598210749495076</v>
      </c>
      <c r="F49" s="28">
        <f>(D49-C49)/E49</f>
        <v>75.000000000000028</v>
      </c>
      <c r="G49" s="18"/>
      <c r="H49" s="18"/>
      <c r="I49" s="19">
        <f>E49*50/C49</f>
        <v>0.02</v>
      </c>
      <c r="J49" s="87"/>
    </row>
    <row r="50" spans="1:16">
      <c r="A50" s="102"/>
      <c r="B50" s="81">
        <f>B49+7</f>
        <v>43303</v>
      </c>
      <c r="C50" s="20">
        <f>D49+G49-H49</f>
        <v>926.53926799498208</v>
      </c>
      <c r="D50" s="17">
        <f>C50+(C50*0.03)</f>
        <v>954.33544603483153</v>
      </c>
      <c r="E50" s="17">
        <f>C50/2500</f>
        <v>0.37061570719799286</v>
      </c>
      <c r="F50" s="28">
        <f>(D50-C50)/E50</f>
        <v>74.999999999999957</v>
      </c>
      <c r="G50" s="18"/>
      <c r="H50" s="18"/>
      <c r="I50" s="19">
        <f>E50*50/C50</f>
        <v>0.02</v>
      </c>
      <c r="J50" s="87"/>
    </row>
    <row r="51" spans="1:16">
      <c r="A51" s="102"/>
      <c r="B51" s="81">
        <f>B50+7</f>
        <v>43310</v>
      </c>
      <c r="C51" s="20">
        <f>D50+G50-H50</f>
        <v>954.33544603483153</v>
      </c>
      <c r="D51" s="17">
        <f>C51+(C51*0.03)</f>
        <v>982.96550941587645</v>
      </c>
      <c r="E51" s="17">
        <f>C51/2500</f>
        <v>0.38173417841393259</v>
      </c>
      <c r="F51" s="28">
        <f>(D51-C51)/E51</f>
        <v>74.999999999999943</v>
      </c>
      <c r="G51" s="18"/>
      <c r="H51" s="18"/>
      <c r="I51" s="19">
        <f>E51*50/C51</f>
        <v>0.02</v>
      </c>
      <c r="J51" s="87"/>
    </row>
    <row r="52" spans="1:16" ht="13.5" thickBot="1">
      <c r="A52" s="103"/>
      <c r="B52" s="81">
        <f>B51+7</f>
        <v>43317</v>
      </c>
      <c r="C52" s="20">
        <f>D51+G51-H51</f>
        <v>982.96550941587645</v>
      </c>
      <c r="D52" s="17">
        <f>C52+(C52*0.03)</f>
        <v>1012.4544746983528</v>
      </c>
      <c r="E52" s="17">
        <f>C52/2500</f>
        <v>0.39318620376635061</v>
      </c>
      <c r="F52" s="28">
        <f>(D52-C52)/E52</f>
        <v>75.000000000000085</v>
      </c>
      <c r="G52" s="80"/>
      <c r="H52" s="80"/>
      <c r="I52" s="19">
        <f>E52*50/C52</f>
        <v>0.02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43324</v>
      </c>
      <c r="C54" s="20">
        <f>D52+G52-H52</f>
        <v>1012.4544746983528</v>
      </c>
      <c r="D54" s="17">
        <f>C54+(C54*0.03)</f>
        <v>1042.8281089393033</v>
      </c>
      <c r="E54" s="17">
        <f>C54/2500</f>
        <v>0.40498178987934114</v>
      </c>
      <c r="F54" s="28">
        <f>(D54-C54)/E54</f>
        <v>74.999999999999886</v>
      </c>
      <c r="G54" s="18"/>
      <c r="H54" s="18"/>
      <c r="I54" s="19">
        <f>E54*50/C54</f>
        <v>0.02</v>
      </c>
      <c r="J54" s="87"/>
    </row>
    <row r="55" spans="1:16">
      <c r="A55" s="102"/>
      <c r="B55" s="81">
        <f>B54+7</f>
        <v>43331</v>
      </c>
      <c r="C55" s="20">
        <f>D54+G54-H54</f>
        <v>1042.8281089393033</v>
      </c>
      <c r="D55" s="17">
        <f>C55+(C55*0.03)</f>
        <v>1074.1129522074825</v>
      </c>
      <c r="E55" s="17">
        <f>C55/2500</f>
        <v>0.41713124357572134</v>
      </c>
      <c r="F55" s="28">
        <f>(D55-C55)/E55</f>
        <v>75.000000000000242</v>
      </c>
      <c r="G55" s="18"/>
      <c r="H55" s="18"/>
      <c r="I55" s="19">
        <f>E55*50/C55</f>
        <v>0.02</v>
      </c>
      <c r="J55" s="87"/>
    </row>
    <row r="56" spans="1:16">
      <c r="A56" s="102"/>
      <c r="B56" s="81">
        <f>B55+7</f>
        <v>43338</v>
      </c>
      <c r="C56" s="20">
        <f>D55+G55-H55</f>
        <v>1074.1129522074825</v>
      </c>
      <c r="D56" s="17">
        <f>C56+(C56*0.03)</f>
        <v>1106.336340773707</v>
      </c>
      <c r="E56" s="17">
        <f>C56/2500</f>
        <v>0.42964518088299303</v>
      </c>
      <c r="F56" s="28">
        <f>(D56-C56)/E56</f>
        <v>74.999999999999957</v>
      </c>
      <c r="G56" s="18"/>
      <c r="H56" s="18"/>
      <c r="I56" s="19">
        <f>E56*50/C56</f>
        <v>0.02</v>
      </c>
      <c r="J56" s="87"/>
    </row>
    <row r="57" spans="1:16" ht="13.5" thickBot="1">
      <c r="A57" s="103"/>
      <c r="B57" s="81">
        <f>B56+7</f>
        <v>43345</v>
      </c>
      <c r="C57" s="20">
        <f>D56+G56-H56</f>
        <v>1106.336340773707</v>
      </c>
      <c r="D57" s="17">
        <f>C57+(C57*0.03)</f>
        <v>1139.5264309969182</v>
      </c>
      <c r="E57" s="17">
        <f>C57/2500</f>
        <v>0.44253453630948281</v>
      </c>
      <c r="F57" s="28">
        <f>(D57-C57)/E57</f>
        <v>74.999999999999972</v>
      </c>
      <c r="G57" s="80"/>
      <c r="H57" s="80"/>
      <c r="I57" s="19">
        <f>E57*50/C57</f>
        <v>0.02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43352</v>
      </c>
      <c r="C59" s="20">
        <f>D57+G57-H57</f>
        <v>1139.5264309969182</v>
      </c>
      <c r="D59" s="17">
        <f>C59+(C59*0.03)</f>
        <v>1173.7122239268258</v>
      </c>
      <c r="E59" s="17">
        <f>C59/2500</f>
        <v>0.45581057239876727</v>
      </c>
      <c r="F59" s="28">
        <f>(D59-C59)/E59</f>
        <v>75.000000000000171</v>
      </c>
      <c r="G59" s="18"/>
      <c r="H59" s="18"/>
      <c r="I59" s="19">
        <f>E59*50/C59</f>
        <v>0.02</v>
      </c>
      <c r="J59" s="87"/>
    </row>
    <row r="60" spans="1:16">
      <c r="A60" s="102"/>
      <c r="B60" s="81">
        <f>B59+7</f>
        <v>43359</v>
      </c>
      <c r="C60" s="20">
        <f>D59+G59-H59</f>
        <v>1173.7122239268258</v>
      </c>
      <c r="D60" s="17">
        <f>C60+(C60*0.03)</f>
        <v>1208.9235906446306</v>
      </c>
      <c r="E60" s="17">
        <f>C60/2500</f>
        <v>0.46948488957073031</v>
      </c>
      <c r="F60" s="28">
        <f>(D60-C60)/E60</f>
        <v>75.000000000000099</v>
      </c>
      <c r="G60" s="18"/>
      <c r="H60" s="18"/>
      <c r="I60" s="19">
        <f>E60*50/C60</f>
        <v>0.02</v>
      </c>
      <c r="J60" s="87"/>
    </row>
    <row r="61" spans="1:16">
      <c r="A61" s="102"/>
      <c r="B61" s="81">
        <f>B60+7</f>
        <v>43366</v>
      </c>
      <c r="C61" s="20">
        <f>D60+G60-H60</f>
        <v>1208.9235906446306</v>
      </c>
      <c r="D61" s="17">
        <f>C61+(C61*0.03)</f>
        <v>1245.1912983639695</v>
      </c>
      <c r="E61" s="17">
        <f>C61/2500</f>
        <v>0.48356943625785226</v>
      </c>
      <c r="F61" s="28">
        <f>(D61-C61)/E61</f>
        <v>74.999999999999929</v>
      </c>
      <c r="G61" s="18"/>
      <c r="H61" s="18"/>
      <c r="I61" s="19">
        <f>E61*50/C61</f>
        <v>0.02</v>
      </c>
      <c r="J61" s="87"/>
    </row>
    <row r="62" spans="1:16" ht="13.5" thickBot="1">
      <c r="A62" s="103"/>
      <c r="B62" s="81">
        <f>B61+7</f>
        <v>43373</v>
      </c>
      <c r="C62" s="20">
        <f>D61+G61-H61</f>
        <v>1245.1912983639695</v>
      </c>
      <c r="D62" s="17">
        <f>C62+(C62*0.03)</f>
        <v>1282.5470373148885</v>
      </c>
      <c r="E62" s="17">
        <f>C62/2500</f>
        <v>0.49807651934558778</v>
      </c>
      <c r="F62" s="28">
        <f>(D62-C62)/E62</f>
        <v>74.999999999999787</v>
      </c>
      <c r="G62" s="80"/>
      <c r="H62" s="80">
        <f>(D62-C49)*0.35</f>
        <v>134.04802247939182</v>
      </c>
      <c r="I62" s="19">
        <f>E62*50/C62</f>
        <v>1.9999999999999997E-2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43380</v>
      </c>
      <c r="C64" s="20">
        <f>D62+G62-H62</f>
        <v>1148.4990148354966</v>
      </c>
      <c r="D64" s="17">
        <f>C64+(C64*0.03)</f>
        <v>1182.9539852805615</v>
      </c>
      <c r="E64" s="17">
        <f>C64/2500</f>
        <v>0.45939960593419865</v>
      </c>
      <c r="F64" s="28">
        <f>(D64-C64)/E64</f>
        <v>74.999999999999943</v>
      </c>
      <c r="G64" s="17"/>
      <c r="H64" s="79"/>
      <c r="I64" s="19">
        <f>E64*50/C64</f>
        <v>0.02</v>
      </c>
      <c r="J64" s="87"/>
    </row>
    <row r="65" spans="1:16">
      <c r="A65" s="102"/>
      <c r="B65" s="81">
        <f>B64+7</f>
        <v>43387</v>
      </c>
      <c r="C65" s="20">
        <f>D64+G64-H64</f>
        <v>1182.9539852805615</v>
      </c>
      <c r="D65" s="17">
        <f>C65+(C65*0.03)</f>
        <v>1218.4426048389782</v>
      </c>
      <c r="E65" s="17">
        <f>C65/2500</f>
        <v>0.4731815941122246</v>
      </c>
      <c r="F65" s="28">
        <f>(D65-C65)/E65</f>
        <v>74.999999999999815</v>
      </c>
      <c r="G65" s="17"/>
      <c r="H65" s="79"/>
      <c r="I65" s="19">
        <f>E65*50/C65</f>
        <v>0.02</v>
      </c>
      <c r="J65" s="87"/>
    </row>
    <row r="66" spans="1:16">
      <c r="A66" s="102"/>
      <c r="B66" s="81">
        <f>B65+7</f>
        <v>43394</v>
      </c>
      <c r="C66" s="20">
        <f>D65+G65-H65</f>
        <v>1218.4426048389782</v>
      </c>
      <c r="D66" s="17">
        <f>C66+(C66*0.03)</f>
        <v>1254.9958829841476</v>
      </c>
      <c r="E66" s="17">
        <f>C66/2500</f>
        <v>0.48737704193559128</v>
      </c>
      <c r="F66" s="28">
        <f>(D66-C66)/E66</f>
        <v>74.999999999999943</v>
      </c>
      <c r="G66" s="17"/>
      <c r="H66" s="79"/>
      <c r="I66" s="19">
        <f>E66*50/C66</f>
        <v>1.9999999999999997E-2</v>
      </c>
      <c r="J66" s="87"/>
    </row>
    <row r="67" spans="1:16" ht="13.5" thickBot="1">
      <c r="A67" s="103"/>
      <c r="B67" s="81">
        <f>B66+7</f>
        <v>43401</v>
      </c>
      <c r="C67" s="20">
        <f>D66+G66-H66</f>
        <v>1254.9958829841476</v>
      </c>
      <c r="D67" s="17">
        <f>C67+(C67*0.03)</f>
        <v>1292.6457594736719</v>
      </c>
      <c r="E67" s="17">
        <f>C67/2500</f>
        <v>0.50199835319365904</v>
      </c>
      <c r="F67" s="28">
        <f>(D67-C67)/E67</f>
        <v>74.999999999999801</v>
      </c>
      <c r="G67" s="80"/>
      <c r="H67" s="80"/>
      <c r="I67" s="19">
        <f>E67*50/C67</f>
        <v>0.02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43408</v>
      </c>
      <c r="C69" s="20">
        <f>D67+G67-H67</f>
        <v>1292.6457594736719</v>
      </c>
      <c r="D69" s="17">
        <f>C69+(C69*0.03)</f>
        <v>1331.4251322578821</v>
      </c>
      <c r="E69" s="17">
        <f>C69/2500</f>
        <v>0.51705830378946871</v>
      </c>
      <c r="F69" s="28">
        <f>(D69-C69)/E69</f>
        <v>75.000000000000057</v>
      </c>
      <c r="G69" s="18"/>
      <c r="H69" s="18"/>
      <c r="I69" s="19">
        <f>E69*50/C69</f>
        <v>1.9999999999999997E-2</v>
      </c>
      <c r="J69" s="87"/>
    </row>
    <row r="70" spans="1:16">
      <c r="A70" s="102"/>
      <c r="B70" s="81">
        <f>B69+7</f>
        <v>43415</v>
      </c>
      <c r="C70" s="20">
        <f>D69+G69-H69</f>
        <v>1331.4251322578821</v>
      </c>
      <c r="D70" s="17">
        <f>C70+(C70*0.03)</f>
        <v>1371.3678862256186</v>
      </c>
      <c r="E70" s="17">
        <f>C70/2500</f>
        <v>0.53257005290315285</v>
      </c>
      <c r="F70" s="28">
        <f>(D70-C70)/E70</f>
        <v>75.000000000000085</v>
      </c>
      <c r="G70" s="18"/>
      <c r="H70" s="18"/>
      <c r="I70" s="19">
        <f>E70*50/C70</f>
        <v>0.02</v>
      </c>
      <c r="J70" s="87"/>
    </row>
    <row r="71" spans="1:16">
      <c r="A71" s="102"/>
      <c r="B71" s="81">
        <f>B70+7</f>
        <v>43422</v>
      </c>
      <c r="C71" s="20">
        <f>D70+G70-H70</f>
        <v>1371.3678862256186</v>
      </c>
      <c r="D71" s="17">
        <f>C71+(C71*0.03)</f>
        <v>1412.508922812387</v>
      </c>
      <c r="E71" s="17">
        <f>C71/2500</f>
        <v>0.54854715449024738</v>
      </c>
      <c r="F71" s="28">
        <f>(D71-C71)/E71</f>
        <v>74.999999999999815</v>
      </c>
      <c r="G71" s="18"/>
      <c r="H71" s="18"/>
      <c r="I71" s="19">
        <f>E71*50/C71</f>
        <v>1.9999999999999997E-2</v>
      </c>
      <c r="J71" s="87"/>
    </row>
    <row r="72" spans="1:16" ht="13.5" thickBot="1">
      <c r="A72" s="103"/>
      <c r="B72" s="81">
        <f>B71+7</f>
        <v>43429</v>
      </c>
      <c r="C72" s="20">
        <f>D71+G71-H71</f>
        <v>1412.508922812387</v>
      </c>
      <c r="D72" s="17">
        <f>C72+(C72*0.03)</f>
        <v>1454.8841904967587</v>
      </c>
      <c r="E72" s="17">
        <f>C72/2500</f>
        <v>0.56500356912495486</v>
      </c>
      <c r="F72" s="28">
        <f>(D72-C72)/E72</f>
        <v>75.000000000000142</v>
      </c>
      <c r="G72" s="80"/>
      <c r="H72" s="80"/>
      <c r="I72" s="19">
        <f>E72*50/C72</f>
        <v>0.02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43436</v>
      </c>
      <c r="C74" s="20">
        <f>D72+G72-H72</f>
        <v>1454.8841904967587</v>
      </c>
      <c r="D74" s="17">
        <f>C74+(C74*0.03)</f>
        <v>1498.5307162116615</v>
      </c>
      <c r="E74" s="17">
        <f>C74/2500</f>
        <v>0.58195367619870353</v>
      </c>
      <c r="F74" s="28">
        <f>(D74-C74)/E74</f>
        <v>74.999999999999957</v>
      </c>
      <c r="G74" s="18"/>
      <c r="H74" s="18"/>
      <c r="I74" s="19">
        <f>E74*50/C74</f>
        <v>0.02</v>
      </c>
      <c r="J74" s="87"/>
    </row>
    <row r="75" spans="1:16">
      <c r="A75" s="102"/>
      <c r="B75" s="81">
        <f>B74+7</f>
        <v>43443</v>
      </c>
      <c r="C75" s="20">
        <f>D74+G74-H74</f>
        <v>1498.5307162116615</v>
      </c>
      <c r="D75" s="17">
        <f>C75+(C75*0.03)</f>
        <v>1543.4866376980112</v>
      </c>
      <c r="E75" s="17">
        <f>C75/2500</f>
        <v>0.5994122864846646</v>
      </c>
      <c r="F75" s="28">
        <f>(D75-C75)/E75</f>
        <v>74.999999999999886</v>
      </c>
      <c r="G75" s="18"/>
      <c r="H75" s="18"/>
      <c r="I75" s="19">
        <f>E75*50/C75</f>
        <v>0.02</v>
      </c>
      <c r="J75" s="87"/>
    </row>
    <row r="76" spans="1:16">
      <c r="A76" s="102"/>
      <c r="B76" s="81">
        <f>B75+7</f>
        <v>43450</v>
      </c>
      <c r="C76" s="20">
        <f>D75+G75-H75</f>
        <v>1543.4866376980112</v>
      </c>
      <c r="D76" s="17">
        <f>C76+(C76*0.03)</f>
        <v>1589.7912368289515</v>
      </c>
      <c r="E76" s="17">
        <f>C76/2500</f>
        <v>0.61739465507920455</v>
      </c>
      <c r="F76" s="28">
        <f>(D76-C76)/E76</f>
        <v>74.999999999999829</v>
      </c>
      <c r="G76" s="18"/>
      <c r="H76" s="18"/>
      <c r="I76" s="19">
        <f>E76*50/C76</f>
        <v>2.0000000000000004E-2</v>
      </c>
      <c r="J76" s="87"/>
    </row>
    <row r="77" spans="1:16" ht="13.5" thickBot="1">
      <c r="A77" s="103"/>
      <c r="B77" s="81">
        <f>B76+7</f>
        <v>43457</v>
      </c>
      <c r="C77" s="20">
        <f>D76+G76-H76</f>
        <v>1589.7912368289515</v>
      </c>
      <c r="D77" s="17">
        <f>C77+(C77*0.03)</f>
        <v>1637.4849739338199</v>
      </c>
      <c r="E77" s="17">
        <f>C77/2500</f>
        <v>0.63591649473158063</v>
      </c>
      <c r="F77" s="28">
        <f>(D77-C77)/E77</f>
        <v>74.999999999999815</v>
      </c>
      <c r="G77" s="80"/>
      <c r="H77" s="80">
        <f>(D77-C64)*0.35</f>
        <v>171.14508568441315</v>
      </c>
      <c r="I77" s="19">
        <f>E77*50/C77</f>
        <v>0.02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43464</v>
      </c>
      <c r="C79" s="20">
        <f>D77+G77-H77</f>
        <v>1466.3398882494068</v>
      </c>
      <c r="D79" s="17">
        <f>C79+(C79*0.03)</f>
        <v>1510.330084896889</v>
      </c>
      <c r="E79" s="17">
        <f>C79/2500</f>
        <v>0.58653595529976277</v>
      </c>
      <c r="F79" s="28">
        <f>(D79-C79)/E79</f>
        <v>75</v>
      </c>
      <c r="G79" s="18"/>
      <c r="H79" s="18"/>
      <c r="I79" s="19">
        <f>E79*50/C79</f>
        <v>0.02</v>
      </c>
      <c r="J79" s="87"/>
    </row>
    <row r="80" spans="1:16">
      <c r="A80" s="102"/>
      <c r="B80" s="81">
        <f>B79+7</f>
        <v>43471</v>
      </c>
      <c r="C80" s="20">
        <f>D79+G79-H79</f>
        <v>1510.330084896889</v>
      </c>
      <c r="D80" s="17">
        <f>C80+(C80*0.03)</f>
        <v>1555.6399874437957</v>
      </c>
      <c r="E80" s="17">
        <f>C80/2500</f>
        <v>0.60413203395875559</v>
      </c>
      <c r="F80" s="28">
        <f>(D80-C80)/E80</f>
        <v>74.999999999999957</v>
      </c>
      <c r="G80" s="18"/>
      <c r="H80" s="18"/>
      <c r="I80" s="19">
        <f>E80*50/C80</f>
        <v>1.9999999999999997E-2</v>
      </c>
      <c r="J80" s="87"/>
    </row>
    <row r="81" spans="1:16">
      <c r="A81" s="102"/>
      <c r="B81" s="81">
        <f>B80+7</f>
        <v>43478</v>
      </c>
      <c r="C81" s="20">
        <f>D80+G80-H80</f>
        <v>1555.6399874437957</v>
      </c>
      <c r="D81" s="17">
        <f>C81+(C81*0.03)</f>
        <v>1602.3091870671096</v>
      </c>
      <c r="E81" s="17">
        <f>C81/2500</f>
        <v>0.62225599497751827</v>
      </c>
      <c r="F81" s="28">
        <f>(D81-C81)/E81</f>
        <v>75.000000000000114</v>
      </c>
      <c r="G81" s="18"/>
      <c r="H81" s="18"/>
      <c r="I81" s="19">
        <f>E81*50/C81</f>
        <v>0.02</v>
      </c>
      <c r="J81" s="87"/>
    </row>
    <row r="82" spans="1:16" ht="13.5" thickBot="1">
      <c r="A82" s="103"/>
      <c r="B82" s="81">
        <f>B81+7</f>
        <v>43485</v>
      </c>
      <c r="C82" s="20">
        <f>D81+G81-H81</f>
        <v>1602.3091870671096</v>
      </c>
      <c r="D82" s="17">
        <f>C82+(C82*0.03)</f>
        <v>1650.378462679123</v>
      </c>
      <c r="E82" s="17">
        <f>C82/2500</f>
        <v>0.64092367482684387</v>
      </c>
      <c r="F82" s="28">
        <f>(D82-C82)/E82</f>
        <v>75.000000000000128</v>
      </c>
      <c r="G82" s="80"/>
      <c r="H82" s="80"/>
      <c r="I82" s="19">
        <f>E82*50/C82</f>
        <v>1.9999999999999997E-2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43492</v>
      </c>
      <c r="C84" s="20">
        <f>D82+G82-H82</f>
        <v>1650.378462679123</v>
      </c>
      <c r="D84" s="17">
        <f>C84+(C84*0.03)</f>
        <v>1699.8898165594967</v>
      </c>
      <c r="E84" s="17">
        <f>C84/2500</f>
        <v>0.66015138507164917</v>
      </c>
      <c r="F84" s="28">
        <f>(D84-C84)/E84</f>
        <v>75</v>
      </c>
      <c r="G84" s="18"/>
      <c r="H84" s="18"/>
      <c r="I84" s="19">
        <f>E84*50/C84</f>
        <v>0.02</v>
      </c>
      <c r="J84" s="87"/>
    </row>
    <row r="85" spans="1:16">
      <c r="A85" s="102"/>
      <c r="B85" s="81">
        <f>B84+7</f>
        <v>43499</v>
      </c>
      <c r="C85" s="20">
        <f>D84+G84-H84</f>
        <v>1699.8898165594967</v>
      </c>
      <c r="D85" s="17">
        <f>C85+(C85*0.03)</f>
        <v>1750.8865110562815</v>
      </c>
      <c r="E85" s="17">
        <f>C85/2500</f>
        <v>0.67995592662379867</v>
      </c>
      <c r="F85" s="28">
        <f>(D85-C85)/E85</f>
        <v>74.999999999999872</v>
      </c>
      <c r="G85" s="18"/>
      <c r="H85" s="18"/>
      <c r="I85" s="19">
        <f>E85*50/C85</f>
        <v>1.9999999999999997E-2</v>
      </c>
      <c r="J85" s="87"/>
      <c r="K85" s="31"/>
      <c r="L85" s="31"/>
    </row>
    <row r="86" spans="1:16">
      <c r="A86" s="102"/>
      <c r="B86" s="81">
        <f>B85+7</f>
        <v>43506</v>
      </c>
      <c r="C86" s="20">
        <f>D85+G85-H85</f>
        <v>1750.8865110562815</v>
      </c>
      <c r="D86" s="17">
        <f>C86+(C86*0.03)</f>
        <v>1803.4131063879699</v>
      </c>
      <c r="E86" s="17">
        <f>C86/2500</f>
        <v>0.70035460442251263</v>
      </c>
      <c r="F86" s="28">
        <f>(D86-C86)/E86</f>
        <v>74.999999999999986</v>
      </c>
      <c r="G86" s="18"/>
      <c r="H86" s="18"/>
      <c r="I86" s="19">
        <f>E86*50/C86</f>
        <v>0.02</v>
      </c>
      <c r="J86" s="87"/>
      <c r="K86" s="31"/>
      <c r="L86" s="31"/>
    </row>
    <row r="87" spans="1:16" ht="13.5" thickBot="1">
      <c r="A87" s="103"/>
      <c r="B87" s="81">
        <f>B86+7</f>
        <v>43513</v>
      </c>
      <c r="C87" s="20">
        <f>D86+G86-H86</f>
        <v>1803.4131063879699</v>
      </c>
      <c r="D87" s="17">
        <f>C87+(C87*0.03)</f>
        <v>1857.515499579609</v>
      </c>
      <c r="E87" s="17">
        <f>C87/2500</f>
        <v>0.72136524255518797</v>
      </c>
      <c r="F87" s="28">
        <f>(D87-C87)/E87</f>
        <v>74.999999999999957</v>
      </c>
      <c r="G87" s="80"/>
      <c r="H87" s="80"/>
      <c r="I87" s="19">
        <f>E87*50/C87</f>
        <v>0.02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43520</v>
      </c>
      <c r="C89" s="20">
        <f>D87+G87-H87</f>
        <v>1857.515499579609</v>
      </c>
      <c r="D89" s="17">
        <f>C89+(C89*0.03)</f>
        <v>1913.2409645669973</v>
      </c>
      <c r="E89" s="17">
        <f>C89/2500</f>
        <v>0.74300619983184357</v>
      </c>
      <c r="F89" s="28">
        <f>(D89-C89)/E89</f>
        <v>74.999999999999972</v>
      </c>
      <c r="G89" s="18"/>
      <c r="H89" s="18"/>
      <c r="I89" s="19">
        <f>E89*50/C89</f>
        <v>0.02</v>
      </c>
      <c r="J89" s="87"/>
    </row>
    <row r="90" spans="1:16">
      <c r="A90" s="102"/>
      <c r="B90" s="81">
        <f>B89+7</f>
        <v>43527</v>
      </c>
      <c r="C90" s="20">
        <f>D89+G89-H89</f>
        <v>1913.2409645669973</v>
      </c>
      <c r="D90" s="17">
        <f>C90+(C90*0.03)</f>
        <v>1970.6381935040072</v>
      </c>
      <c r="E90" s="17">
        <f>C90/2500</f>
        <v>0.76529638582679893</v>
      </c>
      <c r="F90" s="28">
        <f>(D90-C90)/E90</f>
        <v>74.999999999999986</v>
      </c>
      <c r="G90" s="18"/>
      <c r="H90" s="18"/>
      <c r="I90" s="19">
        <f>E90*50/C90</f>
        <v>0.02</v>
      </c>
      <c r="J90" s="87"/>
    </row>
    <row r="91" spans="1:16">
      <c r="A91" s="102"/>
      <c r="B91" s="81">
        <f>B90+7</f>
        <v>43534</v>
      </c>
      <c r="C91" s="20">
        <f>D90+G90-H90</f>
        <v>1970.6381935040072</v>
      </c>
      <c r="D91" s="17">
        <f>C91+(C91*0.03)</f>
        <v>2029.7573393091275</v>
      </c>
      <c r="E91" s="17">
        <f>C91/2500</f>
        <v>0.78825527740160284</v>
      </c>
      <c r="F91" s="28">
        <f>(D91-C91)/E91</f>
        <v>75.000000000000114</v>
      </c>
      <c r="G91" s="18"/>
      <c r="H91" s="18"/>
      <c r="I91" s="19">
        <f>E91*50/C91</f>
        <v>0.02</v>
      </c>
      <c r="J91" s="87"/>
    </row>
    <row r="92" spans="1:16" ht="13.5" thickBot="1">
      <c r="A92" s="103"/>
      <c r="B92" s="81">
        <f>B91+7</f>
        <v>43541</v>
      </c>
      <c r="C92" s="20">
        <f>D91+G91-H91</f>
        <v>2029.7573393091275</v>
      </c>
      <c r="D92" s="17">
        <f>C92+(C92*0.03)</f>
        <v>2090.6500594884014</v>
      </c>
      <c r="E92" s="17">
        <f>C92/2500</f>
        <v>0.81190293572365102</v>
      </c>
      <c r="F92" s="28">
        <f>(D92-C92)/E92</f>
        <v>75.000000000000171</v>
      </c>
      <c r="G92" s="80"/>
      <c r="H92" s="80">
        <f>(D92-C79)*0.35</f>
        <v>218.50855993364809</v>
      </c>
      <c r="I92" s="19">
        <f>E92*50/C92</f>
        <v>0.02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43548</v>
      </c>
      <c r="C94" s="20">
        <f>D92+G92-H92</f>
        <v>1872.1414995547534</v>
      </c>
      <c r="D94" s="17">
        <f>C94+(C94*0.03)</f>
        <v>1928.3057445413961</v>
      </c>
      <c r="E94" s="17">
        <f>C94/2500</f>
        <v>0.74885659982190134</v>
      </c>
      <c r="F94" s="28">
        <f>(D94-C94)/E94</f>
        <v>75.000000000000057</v>
      </c>
      <c r="G94" s="17"/>
      <c r="H94" s="18"/>
      <c r="I94" s="19">
        <f>E94*50/C94</f>
        <v>0.02</v>
      </c>
      <c r="J94" s="87"/>
    </row>
    <row r="95" spans="1:16">
      <c r="A95" s="102"/>
      <c r="B95" s="81">
        <f>B94+7</f>
        <v>43555</v>
      </c>
      <c r="C95" s="20">
        <f>D94+G94-H94</f>
        <v>1928.3057445413961</v>
      </c>
      <c r="D95" s="17">
        <f>C95+(C95*0.03)</f>
        <v>1986.154916877638</v>
      </c>
      <c r="E95" s="17">
        <f>C95/2500</f>
        <v>0.77132229781655837</v>
      </c>
      <c r="F95" s="28">
        <f>(D95-C95)/E95</f>
        <v>75.000000000000114</v>
      </c>
      <c r="G95" s="17"/>
      <c r="H95" s="18"/>
      <c r="I95" s="19">
        <f>E95*50/C95</f>
        <v>0.02</v>
      </c>
      <c r="J95" s="87"/>
    </row>
    <row r="96" spans="1:16">
      <c r="A96" s="102"/>
      <c r="B96" s="81">
        <f>B95+7</f>
        <v>43562</v>
      </c>
      <c r="C96" s="20">
        <f>D95+G95-H95</f>
        <v>1986.154916877638</v>
      </c>
      <c r="D96" s="17">
        <f>C96+(C96*0.03)</f>
        <v>2045.7395643839673</v>
      </c>
      <c r="E96" s="17">
        <f>C96/2500</f>
        <v>0.79446196675105518</v>
      </c>
      <c r="F96" s="28">
        <f>(D96-C96)/E96</f>
        <v>75.000000000000142</v>
      </c>
      <c r="G96" s="17"/>
      <c r="H96" s="18"/>
      <c r="I96" s="19">
        <f>E96*50/C96</f>
        <v>1.9999999999999997E-2</v>
      </c>
      <c r="J96" s="87"/>
    </row>
    <row r="97" spans="1:16" ht="13.5" thickBot="1">
      <c r="A97" s="103"/>
      <c r="B97" s="81">
        <f>B96+7</f>
        <v>43569</v>
      </c>
      <c r="C97" s="20">
        <f>D96+G96-H96</f>
        <v>2045.7395643839673</v>
      </c>
      <c r="D97" s="17">
        <f>C97+(C97*0.03)</f>
        <v>2107.1117513154863</v>
      </c>
      <c r="E97" s="17">
        <f>C97/2500</f>
        <v>0.81829582575358695</v>
      </c>
      <c r="F97" s="28">
        <f>(D97-C97)/E97</f>
        <v>75.000000000000071</v>
      </c>
      <c r="G97" s="80"/>
      <c r="H97" s="80"/>
      <c r="I97" s="19">
        <f>E97*50/C97</f>
        <v>2.0000000000000004E-2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43576</v>
      </c>
      <c r="C99" s="20">
        <f>D97+G97-H97</f>
        <v>2107.1117513154863</v>
      </c>
      <c r="D99" s="17">
        <f>C99+(C99*0.03)</f>
        <v>2170.3251038549511</v>
      </c>
      <c r="E99" s="17">
        <f>C99/2500</f>
        <v>0.84284470052619453</v>
      </c>
      <c r="F99" s="28">
        <f>(D99-C99)/E99</f>
        <v>75.000000000000156</v>
      </c>
      <c r="G99" s="18"/>
      <c r="H99" s="18"/>
      <c r="I99" s="19">
        <f>E99*50/C99</f>
        <v>0.02</v>
      </c>
      <c r="J99" s="87"/>
    </row>
    <row r="100" spans="1:16">
      <c r="A100" s="102"/>
      <c r="B100" s="81">
        <f>B99+7</f>
        <v>43583</v>
      </c>
      <c r="C100" s="20">
        <f>D99+G99-H99</f>
        <v>2170.3251038549511</v>
      </c>
      <c r="D100" s="17">
        <f>C100+(C100*0.03)</f>
        <v>2235.4348569705994</v>
      </c>
      <c r="E100" s="17">
        <f>C100/2500</f>
        <v>0.86813004154198048</v>
      </c>
      <c r="F100" s="28">
        <f>(D100-C100)/E100</f>
        <v>74.999999999999787</v>
      </c>
      <c r="G100" s="18"/>
      <c r="H100" s="18"/>
      <c r="I100" s="19">
        <f>E100*50/C100</f>
        <v>2.0000000000000004E-2</v>
      </c>
      <c r="J100" s="87"/>
    </row>
    <row r="101" spans="1:16">
      <c r="A101" s="102"/>
      <c r="B101" s="81">
        <f>B100+7</f>
        <v>43590</v>
      </c>
      <c r="C101" s="20">
        <f>D100+G100-H100</f>
        <v>2235.4348569705994</v>
      </c>
      <c r="D101" s="17">
        <f>C101+(C101*0.03)</f>
        <v>2302.4979026797173</v>
      </c>
      <c r="E101" s="17">
        <f>C101/2500</f>
        <v>0.89417394278823981</v>
      </c>
      <c r="F101" s="28">
        <f>(D101-C101)/E101</f>
        <v>74.999999999999886</v>
      </c>
      <c r="G101" s="18"/>
      <c r="H101" s="18"/>
      <c r="I101" s="19">
        <f>E101*50/C101</f>
        <v>0.02</v>
      </c>
      <c r="J101" s="87"/>
    </row>
    <row r="102" spans="1:16" ht="13.5" thickBot="1">
      <c r="A102" s="103"/>
      <c r="B102" s="81">
        <f>B101+7</f>
        <v>43597</v>
      </c>
      <c r="C102" s="20">
        <f>D101+G101-H101</f>
        <v>2302.4979026797173</v>
      </c>
      <c r="D102" s="17">
        <f>C102+(C102*0.03)</f>
        <v>2371.5728397601088</v>
      </c>
      <c r="E102" s="17">
        <f>C102/2500</f>
        <v>0.92099916107188695</v>
      </c>
      <c r="F102" s="28">
        <f>(D102-C102)/E102</f>
        <v>74.999999999999943</v>
      </c>
      <c r="G102" s="80"/>
      <c r="H102" s="80"/>
      <c r="I102" s="19">
        <f>E102*50/C102</f>
        <v>0.02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43604</v>
      </c>
      <c r="C104" s="20">
        <f>D102+G102-H102</f>
        <v>2371.5728397601088</v>
      </c>
      <c r="D104" s="17">
        <f>C104+(C104*0.03)</f>
        <v>2442.7200249529119</v>
      </c>
      <c r="E104" s="17">
        <f>C104/2500</f>
        <v>0.94862913590404352</v>
      </c>
      <c r="F104" s="28">
        <f>(D104-C104)/E104</f>
        <v>74.999999999999858</v>
      </c>
      <c r="G104" s="18"/>
      <c r="H104" s="18"/>
      <c r="I104" s="19">
        <f>E104*50/C104</f>
        <v>0.02</v>
      </c>
      <c r="J104" s="87"/>
    </row>
    <row r="105" spans="1:16">
      <c r="A105" s="102"/>
      <c r="B105" s="81">
        <f>B104+7</f>
        <v>43611</v>
      </c>
      <c r="C105" s="20">
        <f>D104+G104-H104</f>
        <v>2442.7200249529119</v>
      </c>
      <c r="D105" s="17">
        <f>C105+(C105*0.03)</f>
        <v>2516.0016257014991</v>
      </c>
      <c r="E105" s="17">
        <f>C105/2500</f>
        <v>0.97708800998116474</v>
      </c>
      <c r="F105" s="28">
        <f>(D105-C105)/E105</f>
        <v>74.999999999999787</v>
      </c>
      <c r="G105" s="18"/>
      <c r="H105" s="18"/>
      <c r="I105" s="19">
        <f>E105*50/C105</f>
        <v>0.02</v>
      </c>
      <c r="J105" s="87"/>
    </row>
    <row r="106" spans="1:16">
      <c r="A106" s="102"/>
      <c r="B106" s="81">
        <f>B105+7</f>
        <v>43618</v>
      </c>
      <c r="C106" s="20">
        <f>D105+G105-H105</f>
        <v>2516.0016257014991</v>
      </c>
      <c r="D106" s="17">
        <f>C106+(C106*0.03)</f>
        <v>2591.481674472544</v>
      </c>
      <c r="E106" s="17">
        <f>C106/2500</f>
        <v>1.0064006502805996</v>
      </c>
      <c r="F106" s="28">
        <f>(D106-C106)/E106</f>
        <v>74.999999999999986</v>
      </c>
      <c r="G106" s="18"/>
      <c r="H106" s="18"/>
      <c r="I106" s="19">
        <f>E106*50/C106</f>
        <v>1.9999999999999997E-2</v>
      </c>
      <c r="J106" s="87"/>
    </row>
    <row r="107" spans="1:16" ht="13.5" thickBot="1">
      <c r="A107" s="103"/>
      <c r="B107" s="81">
        <f>B106+7</f>
        <v>43625</v>
      </c>
      <c r="C107" s="20">
        <f>D106+G106-H106</f>
        <v>2591.481674472544</v>
      </c>
      <c r="D107" s="17">
        <f>C107+(C107*0.03)</f>
        <v>2669.2261247067204</v>
      </c>
      <c r="E107" s="17">
        <f>C107/2500</f>
        <v>1.0365926697890175</v>
      </c>
      <c r="F107" s="28">
        <f>(D107-C107)/E107</f>
        <v>75.000000000000071</v>
      </c>
      <c r="G107" s="80"/>
      <c r="H107" s="80">
        <f>(D107-C94)*0.35</f>
        <v>278.97961880318843</v>
      </c>
      <c r="I107" s="19">
        <f>E107*50/C107</f>
        <v>0.02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43632</v>
      </c>
      <c r="C109" s="20">
        <f>D107+G107-H107</f>
        <v>2390.2465059035321</v>
      </c>
      <c r="D109" s="17">
        <f>C109+(C109*0.03)</f>
        <v>2461.9539010806379</v>
      </c>
      <c r="E109" s="17">
        <f>C109/2500</f>
        <v>0.95609860236141286</v>
      </c>
      <c r="F109" s="28">
        <f>(D109-C109)/E109</f>
        <v>74.999999999999844</v>
      </c>
      <c r="G109" s="18"/>
      <c r="H109" s="18"/>
      <c r="I109" s="19">
        <f>E109*50/C109</f>
        <v>0.02</v>
      </c>
      <c r="J109" s="87"/>
    </row>
    <row r="110" spans="1:16">
      <c r="A110" s="102"/>
      <c r="B110" s="81">
        <f>B109+7</f>
        <v>43639</v>
      </c>
      <c r="C110" s="20">
        <f>D109+G109-H109</f>
        <v>2461.9539010806379</v>
      </c>
      <c r="D110" s="17">
        <f>C110+(C110*0.03)</f>
        <v>2535.8125181130572</v>
      </c>
      <c r="E110" s="17">
        <f>C110/2500</f>
        <v>0.98478156043225518</v>
      </c>
      <c r="F110" s="28">
        <f>(D110-C110)/E110</f>
        <v>75.000000000000128</v>
      </c>
      <c r="G110" s="18"/>
      <c r="H110" s="18"/>
      <c r="I110" s="19">
        <f>E110*50/C110</f>
        <v>1.9999999999999997E-2</v>
      </c>
      <c r="J110" s="87"/>
    </row>
    <row r="111" spans="1:16">
      <c r="A111" s="102"/>
      <c r="B111" s="81">
        <f>B110+7</f>
        <v>43646</v>
      </c>
      <c r="C111" s="20">
        <f>D110+G110-H110</f>
        <v>2535.8125181130572</v>
      </c>
      <c r="D111" s="17">
        <f>C111+(C111*0.03)</f>
        <v>2611.886893656449</v>
      </c>
      <c r="E111" s="17">
        <f>C111/2500</f>
        <v>1.0143250072452228</v>
      </c>
      <c r="F111" s="28">
        <f>(D111-C111)/E111</f>
        <v>75.000000000000142</v>
      </c>
      <c r="G111" s="18"/>
      <c r="H111" s="18"/>
      <c r="I111" s="19">
        <f>E111*50/C111</f>
        <v>0.02</v>
      </c>
      <c r="J111" s="87"/>
    </row>
    <row r="112" spans="1:16" ht="13.5" thickBot="1">
      <c r="A112" s="103"/>
      <c r="B112" s="81">
        <f>B111+7</f>
        <v>43653</v>
      </c>
      <c r="C112" s="20">
        <f>D111+G111-H111</f>
        <v>2611.886893656449</v>
      </c>
      <c r="D112" s="17">
        <f>C112+(C112*0.03)</f>
        <v>2690.2435004661425</v>
      </c>
      <c r="E112" s="17">
        <f>C112/2500</f>
        <v>1.0447547574625795</v>
      </c>
      <c r="F112" s="28">
        <f>(D112-C112)/E112</f>
        <v>74.999999999999943</v>
      </c>
      <c r="G112" s="80"/>
      <c r="H112" s="80"/>
      <c r="I112" s="19">
        <f>E112*50/C112</f>
        <v>0.02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43660</v>
      </c>
      <c r="C114" s="20">
        <f>D112+G112-H112</f>
        <v>2690.2435004661425</v>
      </c>
      <c r="D114" s="17">
        <f>C114+(C114*0.03)</f>
        <v>2770.9508054801267</v>
      </c>
      <c r="E114" s="17">
        <f>C114/2500</f>
        <v>1.0760974001864569</v>
      </c>
      <c r="F114" s="28">
        <f>(D114-C114)/E114</f>
        <v>75.000000000000028</v>
      </c>
      <c r="G114" s="18"/>
      <c r="H114" s="18"/>
      <c r="I114" s="19">
        <f>E114*50/C114</f>
        <v>0.02</v>
      </c>
      <c r="J114" s="87"/>
    </row>
    <row r="115" spans="1:16">
      <c r="A115" s="102"/>
      <c r="B115" s="81">
        <f>B114+7</f>
        <v>43667</v>
      </c>
      <c r="C115" s="20">
        <f>D114+G114-H114</f>
        <v>2770.9508054801267</v>
      </c>
      <c r="D115" s="17">
        <f>C115+(C115*0.03)</f>
        <v>2854.0793296445304</v>
      </c>
      <c r="E115" s="17">
        <f>C115/2500</f>
        <v>1.1083803221920507</v>
      </c>
      <c r="F115" s="28">
        <f>(D115-C115)/E115</f>
        <v>74.999999999999858</v>
      </c>
      <c r="G115" s="18"/>
      <c r="H115" s="18"/>
      <c r="I115" s="19">
        <f>E115*50/C115</f>
        <v>0.02</v>
      </c>
      <c r="J115" s="87"/>
    </row>
    <row r="116" spans="1:16">
      <c r="A116" s="102"/>
      <c r="B116" s="81">
        <f>B115+7</f>
        <v>43674</v>
      </c>
      <c r="C116" s="20">
        <f>D115+G115-H115</f>
        <v>2854.0793296445304</v>
      </c>
      <c r="D116" s="17">
        <f>C116+(C116*0.03)</f>
        <v>2939.7017095338665</v>
      </c>
      <c r="E116" s="17">
        <f>C116/2500</f>
        <v>1.1416317318578122</v>
      </c>
      <c r="F116" s="28">
        <f>(D116-C116)/E116</f>
        <v>75.000000000000171</v>
      </c>
      <c r="G116" s="18"/>
      <c r="H116" s="18"/>
      <c r="I116" s="19">
        <f>E116*50/C116</f>
        <v>0.02</v>
      </c>
      <c r="J116" s="87"/>
    </row>
    <row r="117" spans="1:16" ht="13.5" thickBot="1">
      <c r="A117" s="103"/>
      <c r="B117" s="81">
        <f>B116+7</f>
        <v>43681</v>
      </c>
      <c r="C117" s="20">
        <f>D116+G116-H116</f>
        <v>2939.7017095338665</v>
      </c>
      <c r="D117" s="17">
        <f>C117+(C117*0.03)</f>
        <v>3027.8927608198824</v>
      </c>
      <c r="E117" s="17">
        <f>C117/2500</f>
        <v>1.1758806838135467</v>
      </c>
      <c r="F117" s="28">
        <f>(D117-C117)/E117</f>
        <v>74.999999999999886</v>
      </c>
      <c r="G117" s="80"/>
      <c r="H117" s="80"/>
      <c r="I117" s="19">
        <f>E117*50/C117</f>
        <v>2.0000000000000004E-2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43688</v>
      </c>
      <c r="C119" s="20">
        <f>D117+G117-H117</f>
        <v>3027.8927608198824</v>
      </c>
      <c r="D119" s="17">
        <f>C119+(C119*0.03)</f>
        <v>3118.7295436444788</v>
      </c>
      <c r="E119" s="17">
        <f>C119/2500</f>
        <v>1.211157104327953</v>
      </c>
      <c r="F119" s="28">
        <f>(D119-C119)/E119</f>
        <v>74.999999999999943</v>
      </c>
      <c r="G119" s="18"/>
      <c r="H119" s="18"/>
      <c r="I119" s="19">
        <f>E119*50/C119</f>
        <v>0.02</v>
      </c>
      <c r="J119" s="87"/>
    </row>
    <row r="120" spans="1:16">
      <c r="A120" s="102"/>
      <c r="B120" s="81">
        <f>B119+7</f>
        <v>43695</v>
      </c>
      <c r="C120" s="20">
        <f>D119+G119-H119</f>
        <v>3118.7295436444788</v>
      </c>
      <c r="D120" s="17">
        <f>C120+(C120*0.03)</f>
        <v>3212.2914299538133</v>
      </c>
      <c r="E120" s="17">
        <f>C120/2500</f>
        <v>1.2474918174577916</v>
      </c>
      <c r="F120" s="28">
        <f>(D120-C120)/E120</f>
        <v>75.000000000000156</v>
      </c>
      <c r="G120" s="18"/>
      <c r="H120" s="18"/>
      <c r="I120" s="19">
        <f>E120*50/C120</f>
        <v>0.02</v>
      </c>
      <c r="J120" s="87"/>
    </row>
    <row r="121" spans="1:16">
      <c r="A121" s="102"/>
      <c r="B121" s="81">
        <f>B120+7</f>
        <v>43702</v>
      </c>
      <c r="C121" s="20">
        <f>D120+G120-H120</f>
        <v>3212.2914299538133</v>
      </c>
      <c r="D121" s="17">
        <f>C121+(C121*0.03)</f>
        <v>3308.6601728524279</v>
      </c>
      <c r="E121" s="17">
        <f>C121/2500</f>
        <v>1.2849165719815254</v>
      </c>
      <c r="F121" s="28">
        <f>(D121-C121)/E121</f>
        <v>75.000000000000099</v>
      </c>
      <c r="G121" s="18"/>
      <c r="H121" s="18"/>
      <c r="I121" s="19">
        <f>E121*50/C121</f>
        <v>2.0000000000000004E-2</v>
      </c>
      <c r="J121" s="87"/>
    </row>
    <row r="122" spans="1:16" ht="13.5" thickBot="1">
      <c r="A122" s="103"/>
      <c r="B122" s="81">
        <f>B121+7</f>
        <v>43709</v>
      </c>
      <c r="C122" s="20">
        <f>D121+G121-H121</f>
        <v>3308.6601728524279</v>
      </c>
      <c r="D122" s="17">
        <f>C122+(C122*0.03)</f>
        <v>3407.9199780380009</v>
      </c>
      <c r="E122" s="17">
        <f>C122/2500</f>
        <v>1.3234640691409711</v>
      </c>
      <c r="F122" s="28">
        <f>(D122-C122)/E122</f>
        <v>75.000000000000114</v>
      </c>
      <c r="G122" s="80"/>
      <c r="H122" s="80">
        <f>(D122-C109)*0.35</f>
        <v>356.18571524706402</v>
      </c>
      <c r="I122" s="19">
        <f>E122*50/C122</f>
        <v>0.02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43716</v>
      </c>
      <c r="C124" s="20">
        <f>D122+G122-H122</f>
        <v>3051.734262790937</v>
      </c>
      <c r="D124" s="17">
        <f>C124+(C124*0.03)</f>
        <v>3143.286290674665</v>
      </c>
      <c r="E124" s="17">
        <f>C124/2500</f>
        <v>1.2206937051163749</v>
      </c>
      <c r="F124" s="28">
        <f>(D124-C124)/E124</f>
        <v>74.999999999999901</v>
      </c>
      <c r="G124" s="17"/>
      <c r="H124" s="18"/>
      <c r="I124" s="19">
        <f>E124*50/C124</f>
        <v>0.02</v>
      </c>
      <c r="J124" s="87"/>
    </row>
    <row r="125" spans="1:16">
      <c r="A125" s="102"/>
      <c r="B125" s="81">
        <f>B124+7</f>
        <v>43723</v>
      </c>
      <c r="C125" s="20">
        <f>D124+G124-H124</f>
        <v>3143.286290674665</v>
      </c>
      <c r="D125" s="17">
        <f>C125+(C125*0.03)</f>
        <v>3237.5848793949049</v>
      </c>
      <c r="E125" s="17">
        <f>C125/2500</f>
        <v>1.257314516269866</v>
      </c>
      <c r="F125" s="28">
        <f>(D125-C125)/E125</f>
        <v>74.999999999999943</v>
      </c>
      <c r="G125" s="17"/>
      <c r="H125" s="18"/>
      <c r="I125" s="19">
        <f>E125*50/C125</f>
        <v>0.02</v>
      </c>
      <c r="J125" s="87"/>
      <c r="K125" s="31"/>
      <c r="L125" s="31"/>
    </row>
    <row r="126" spans="1:16">
      <c r="A126" s="102"/>
      <c r="B126" s="81">
        <f>B125+7</f>
        <v>43730</v>
      </c>
      <c r="C126" s="20">
        <f>D125+G125-H125</f>
        <v>3237.5848793949049</v>
      </c>
      <c r="D126" s="17">
        <f>C126+(C126*0.03)</f>
        <v>3334.7124257767518</v>
      </c>
      <c r="E126" s="17">
        <f>C126/2500</f>
        <v>1.2950339517579619</v>
      </c>
      <c r="F126" s="28">
        <f>(D126-C126)/E126</f>
        <v>74.999999999999872</v>
      </c>
      <c r="G126" s="17"/>
      <c r="H126" s="18"/>
      <c r="I126" s="19">
        <f>E126*50/C126</f>
        <v>1.9999999999999997E-2</v>
      </c>
      <c r="J126" s="87"/>
      <c r="K126" s="31"/>
      <c r="L126" s="31"/>
    </row>
    <row r="127" spans="1:16" ht="13.5" thickBot="1">
      <c r="A127" s="103"/>
      <c r="B127" s="81">
        <f>B126+7</f>
        <v>43737</v>
      </c>
      <c r="C127" s="20">
        <f>D126+G126-H126</f>
        <v>3334.7124257767518</v>
      </c>
      <c r="D127" s="17">
        <f>C127+(C127*0.03)</f>
        <v>3434.7537985500544</v>
      </c>
      <c r="E127" s="17">
        <f>C127/2500</f>
        <v>1.3338849703107007</v>
      </c>
      <c r="F127" s="28">
        <f>(D127-C127)/E127</f>
        <v>75</v>
      </c>
      <c r="G127" s="80"/>
      <c r="H127" s="80"/>
      <c r="I127" s="19">
        <f>E127*50/C127</f>
        <v>0.02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43744</v>
      </c>
      <c r="C129" s="20">
        <f>D127+G127-H127</f>
        <v>3434.7537985500544</v>
      </c>
      <c r="D129" s="17">
        <f>C129+(C129*0.03)</f>
        <v>3537.796412506556</v>
      </c>
      <c r="E129" s="17">
        <f>C129/2500</f>
        <v>1.3739015194200217</v>
      </c>
      <c r="F129" s="28">
        <f>(D129-C129)/E129</f>
        <v>74.999999999999943</v>
      </c>
      <c r="G129" s="18"/>
      <c r="H129" s="18"/>
      <c r="I129" s="19">
        <f>E129*50/C129</f>
        <v>0.02</v>
      </c>
      <c r="J129" s="87"/>
    </row>
    <row r="130" spans="1:16">
      <c r="A130" s="102"/>
      <c r="B130" s="81">
        <f>B129+7</f>
        <v>43751</v>
      </c>
      <c r="C130" s="20">
        <f>D129+G129-H129</f>
        <v>3537.796412506556</v>
      </c>
      <c r="D130" s="17">
        <f>C130+(C130*0.03)</f>
        <v>3643.9303048817528</v>
      </c>
      <c r="E130" s="17">
        <f>C130/2500</f>
        <v>1.4151185650026223</v>
      </c>
      <c r="F130" s="28">
        <f>(D130-C130)/E130</f>
        <v>75.000000000000128</v>
      </c>
      <c r="G130" s="18"/>
      <c r="H130" s="18"/>
      <c r="I130" s="19">
        <f>E130*50/C130</f>
        <v>0.02</v>
      </c>
      <c r="J130" s="87"/>
    </row>
    <row r="131" spans="1:16">
      <c r="A131" s="102"/>
      <c r="B131" s="81">
        <f>B130+7</f>
        <v>43758</v>
      </c>
      <c r="C131" s="20">
        <f>D130+G130-H130</f>
        <v>3643.9303048817528</v>
      </c>
      <c r="D131" s="17">
        <f>C131+(C131*0.03)</f>
        <v>3753.2482140282054</v>
      </c>
      <c r="E131" s="17">
        <f>C131/2500</f>
        <v>1.4575721219527011</v>
      </c>
      <c r="F131" s="28">
        <f>(D131-C131)/E131</f>
        <v>75.000000000000028</v>
      </c>
      <c r="G131" s="18"/>
      <c r="H131" s="18"/>
      <c r="I131" s="19">
        <f>E131*50/C131</f>
        <v>0.02</v>
      </c>
      <c r="J131" s="87"/>
    </row>
    <row r="132" spans="1:16" ht="13.5" thickBot="1">
      <c r="A132" s="103"/>
      <c r="B132" s="81">
        <f>B131+7</f>
        <v>43765</v>
      </c>
      <c r="C132" s="20">
        <f>D131+G131-H131</f>
        <v>3753.2482140282054</v>
      </c>
      <c r="D132" s="17">
        <f>C132+(C132*0.03)</f>
        <v>3865.8456604490516</v>
      </c>
      <c r="E132" s="17">
        <f>C132/2500</f>
        <v>1.5012992856112821</v>
      </c>
      <c r="F132" s="28">
        <f>(D132-C132)/E132</f>
        <v>75</v>
      </c>
      <c r="G132" s="80"/>
      <c r="H132" s="80"/>
      <c r="I132" s="19">
        <f>E132*50/C132</f>
        <v>0.02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43772</v>
      </c>
      <c r="C134" s="20">
        <f>D132+G132-H132</f>
        <v>3865.8456604490516</v>
      </c>
      <c r="D134" s="17">
        <f>C134+(C134*0.03)</f>
        <v>3981.821030262523</v>
      </c>
      <c r="E134" s="17">
        <f>C134/2500</f>
        <v>1.5463382641796206</v>
      </c>
      <c r="F134" s="28">
        <f>(D134-C134)/E134</f>
        <v>74.999999999999901</v>
      </c>
      <c r="G134" s="18"/>
      <c r="H134" s="18"/>
      <c r="I134" s="19">
        <f>E134*50/C134</f>
        <v>0.02</v>
      </c>
      <c r="J134" s="87"/>
    </row>
    <row r="135" spans="1:16">
      <c r="A135" s="102"/>
      <c r="B135" s="81">
        <f>B134+7</f>
        <v>43779</v>
      </c>
      <c r="C135" s="20">
        <f>D134+G134-H134</f>
        <v>3981.821030262523</v>
      </c>
      <c r="D135" s="17">
        <f>C135+(C135*0.03)</f>
        <v>4101.275661170399</v>
      </c>
      <c r="E135" s="17">
        <f>C135/2500</f>
        <v>1.5927284121050092</v>
      </c>
      <c r="F135" s="28">
        <f>(D135-C135)/E135</f>
        <v>75.000000000000185</v>
      </c>
      <c r="G135" s="18"/>
      <c r="H135" s="18"/>
      <c r="I135" s="19">
        <f>E135*50/C135</f>
        <v>0.02</v>
      </c>
      <c r="J135" s="87"/>
    </row>
    <row r="136" spans="1:16">
      <c r="A136" s="102"/>
      <c r="B136" s="81">
        <f>B135+7</f>
        <v>43786</v>
      </c>
      <c r="C136" s="20">
        <f>D135+G135-H135</f>
        <v>4101.275661170399</v>
      </c>
      <c r="D136" s="17">
        <f>C136+(C136*0.03)</f>
        <v>4224.3139310055112</v>
      </c>
      <c r="E136" s="17">
        <f>C136/2500</f>
        <v>1.6405102644681595</v>
      </c>
      <c r="F136" s="28">
        <f>(D136-C136)/E136</f>
        <v>75.000000000000185</v>
      </c>
      <c r="G136" s="18"/>
      <c r="H136" s="18"/>
      <c r="I136" s="19">
        <f>E136*50/C136</f>
        <v>1.9999999999999997E-2</v>
      </c>
      <c r="J136" s="87"/>
    </row>
    <row r="137" spans="1:16" ht="13.5" thickBot="1">
      <c r="A137" s="103"/>
      <c r="B137" s="81">
        <f>B136+7</f>
        <v>43793</v>
      </c>
      <c r="C137" s="20">
        <f>D136+G136-H136</f>
        <v>4224.3139310055112</v>
      </c>
      <c r="D137" s="17">
        <f>C137+(C137*0.03)</f>
        <v>4351.0433489356765</v>
      </c>
      <c r="E137" s="17">
        <f>C137/2500</f>
        <v>1.6897255724022044</v>
      </c>
      <c r="F137" s="28">
        <f>(D137-C137)/E137</f>
        <v>74.999999999999957</v>
      </c>
      <c r="G137" s="80"/>
      <c r="H137" s="80">
        <f>(D137-C124)*0.35</f>
        <v>454.7581801506588</v>
      </c>
      <c r="I137" s="19">
        <f>E137*50/C137</f>
        <v>0.02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17">
        <f>C138+(C138*0.03)</f>
        <v>0</v>
      </c>
      <c r="E138" s="17">
        <f>C138/2500</f>
        <v>0</v>
      </c>
      <c r="F138" s="27"/>
      <c r="G138" s="23"/>
      <c r="H138" s="10"/>
      <c r="I138" s="24"/>
      <c r="J138" s="91"/>
    </row>
    <row r="139" spans="1:16" ht="13" thickBot="1">
      <c r="A139" s="101">
        <v>28</v>
      </c>
      <c r="B139" s="81">
        <f>B137+7</f>
        <v>43800</v>
      </c>
      <c r="C139" s="20">
        <f>D137+G137-H137</f>
        <v>3896.2851687850175</v>
      </c>
      <c r="D139" s="23"/>
      <c r="E139" s="23"/>
      <c r="F139" s="28" t="e">
        <f>(D139-C139)/E139</f>
        <v>#DIV/0!</v>
      </c>
      <c r="G139" s="18"/>
      <c r="H139" s="18"/>
      <c r="I139" s="19">
        <f>E139*50/C139</f>
        <v>0</v>
      </c>
      <c r="J139" s="87"/>
    </row>
    <row r="140" spans="1:16">
      <c r="A140" s="102"/>
      <c r="B140" s="81">
        <f>B139+7</f>
        <v>43807</v>
      </c>
      <c r="C140" s="20">
        <f>D139+G139-H139</f>
        <v>0</v>
      </c>
      <c r="D140"/>
      <c r="E140"/>
      <c r="F140" s="28" t="e">
        <f>(D140-C140)/E140</f>
        <v>#DIV/0!</v>
      </c>
      <c r="G140" s="18"/>
      <c r="H140" s="18"/>
      <c r="I140" s="19" t="e">
        <f>E140*50/C140</f>
        <v>#DIV/0!</v>
      </c>
      <c r="J140" s="87"/>
    </row>
    <row r="141" spans="1:16">
      <c r="A141" s="102"/>
      <c r="B141" s="81">
        <f>B140+7</f>
        <v>43814</v>
      </c>
      <c r="C141" s="20">
        <f>D140+G140-H140</f>
        <v>0</v>
      </c>
      <c r="D141" s="17">
        <f>C141+(C141*0.04)</f>
        <v>0</v>
      </c>
      <c r="E141" s="17">
        <f>C141/3000</f>
        <v>0</v>
      </c>
      <c r="F141" s="28" t="e">
        <f>(D141-C141)/E141</f>
        <v>#DIV/0!</v>
      </c>
      <c r="G141" s="18"/>
      <c r="H141" s="18"/>
      <c r="I141" s="19" t="e">
        <f>E141*50/C141</f>
        <v>#DIV/0!</v>
      </c>
      <c r="J141" s="87"/>
    </row>
    <row r="142" spans="1:16" ht="13.5" thickBot="1">
      <c r="A142" s="103"/>
      <c r="B142" s="81">
        <f>B141+7</f>
        <v>43821</v>
      </c>
      <c r="C142" s="20">
        <f>D141+G141-H141</f>
        <v>0</v>
      </c>
      <c r="D142" s="17">
        <f>C142+(C142*0.04)</f>
        <v>0</v>
      </c>
      <c r="E142" s="17">
        <f>C142/3000</f>
        <v>0</v>
      </c>
      <c r="F142" s="28" t="e">
        <f>(D142-C142)/E142</f>
        <v>#DIV/0!</v>
      </c>
      <c r="G142" s="80"/>
      <c r="H142" s="80"/>
      <c r="I142" s="19" t="e">
        <f>E142*50/C142</f>
        <v>#DIV/0!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43828</v>
      </c>
      <c r="C144" s="20">
        <f>D142+G142-H142</f>
        <v>0</v>
      </c>
      <c r="D144" s="17">
        <f>C144+(C144*0.04)</f>
        <v>0</v>
      </c>
      <c r="E144" s="17">
        <f>C144/3000</f>
        <v>0</v>
      </c>
      <c r="F144" s="28" t="e">
        <f>(D144-C144)/E144</f>
        <v>#DIV/0!</v>
      </c>
      <c r="G144" s="18"/>
      <c r="H144" s="18"/>
      <c r="I144" s="19" t="e">
        <f>E144*50/C144</f>
        <v>#DIV/0!</v>
      </c>
      <c r="J144" s="87"/>
    </row>
    <row r="145" spans="1:16">
      <c r="A145" s="102"/>
      <c r="B145" s="81">
        <f>B144+7</f>
        <v>43835</v>
      </c>
      <c r="C145" s="20">
        <f>D144+G144-H144</f>
        <v>0</v>
      </c>
      <c r="D145" s="17">
        <f>C145+(C145*0.04)</f>
        <v>0</v>
      </c>
      <c r="E145" s="17">
        <f>C145/3000</f>
        <v>0</v>
      </c>
      <c r="F145" s="28" t="e">
        <f>(D145-C145)/E145</f>
        <v>#DIV/0!</v>
      </c>
      <c r="G145" s="18"/>
      <c r="H145" s="18"/>
      <c r="I145" s="19" t="e">
        <f>E145*50/C145</f>
        <v>#DIV/0!</v>
      </c>
      <c r="J145" s="87"/>
    </row>
    <row r="146" spans="1:16">
      <c r="A146" s="102"/>
      <c r="B146" s="81">
        <f>B145+7</f>
        <v>43842</v>
      </c>
      <c r="C146" s="20">
        <f>D145+G145-H145</f>
        <v>0</v>
      </c>
      <c r="D146" s="17">
        <f>C146+(C146*0.04)</f>
        <v>0</v>
      </c>
      <c r="E146" s="17">
        <f>C146/3000</f>
        <v>0</v>
      </c>
      <c r="F146" s="28" t="e">
        <f>(D146-C146)/E146</f>
        <v>#DIV/0!</v>
      </c>
      <c r="G146" s="18"/>
      <c r="H146" s="18"/>
      <c r="I146" s="19" t="e">
        <f>E146*50/C146</f>
        <v>#DIV/0!</v>
      </c>
      <c r="J146" s="87"/>
    </row>
    <row r="147" spans="1:16" ht="13.5" thickBot="1">
      <c r="A147" s="103"/>
      <c r="B147" s="81">
        <f>B146+7</f>
        <v>43849</v>
      </c>
      <c r="C147" s="20">
        <f>D146+G146-H146</f>
        <v>0</v>
      </c>
      <c r="D147" s="17">
        <f>C147+(C147*0.04)</f>
        <v>0</v>
      </c>
      <c r="E147" s="17">
        <f>C147/3000</f>
        <v>0</v>
      </c>
      <c r="F147" s="28" t="e">
        <f>(D147-C147)/E147</f>
        <v>#DIV/0!</v>
      </c>
      <c r="G147" s="80"/>
      <c r="H147" s="80"/>
      <c r="I147" s="19" t="e">
        <f>E147*50/C147</f>
        <v>#DIV/0!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43856</v>
      </c>
      <c r="C149" s="20">
        <f>D147+G147-H147</f>
        <v>0</v>
      </c>
      <c r="D149" s="17">
        <f>C149+(C149*0.04)</f>
        <v>0</v>
      </c>
      <c r="E149" s="17">
        <f>C149/3000</f>
        <v>0</v>
      </c>
      <c r="F149" s="28" t="e">
        <f>(D149-C149)/E149</f>
        <v>#DIV/0!</v>
      </c>
      <c r="G149" s="18"/>
      <c r="H149" s="18"/>
      <c r="I149" s="19" t="e">
        <f>E149*50/C149</f>
        <v>#DIV/0!</v>
      </c>
      <c r="J149" s="87"/>
    </row>
    <row r="150" spans="1:16">
      <c r="A150" s="102"/>
      <c r="B150" s="81">
        <f>B149+7</f>
        <v>43863</v>
      </c>
      <c r="C150" s="20">
        <f>D149+G149-H149</f>
        <v>0</v>
      </c>
      <c r="D150" s="17">
        <f>C150+(C150*0.04)</f>
        <v>0</v>
      </c>
      <c r="E150" s="17">
        <f>C150/3000</f>
        <v>0</v>
      </c>
      <c r="F150" s="28" t="e">
        <f>(D150-C150)/E150</f>
        <v>#DIV/0!</v>
      </c>
      <c r="G150" s="18"/>
      <c r="H150" s="18"/>
      <c r="I150" s="19" t="e">
        <f>E150*50/C150</f>
        <v>#DIV/0!</v>
      </c>
      <c r="J150" s="87"/>
    </row>
    <row r="151" spans="1:16">
      <c r="A151" s="102"/>
      <c r="B151" s="81">
        <f>B150+7</f>
        <v>43870</v>
      </c>
      <c r="C151" s="20">
        <f>D150+G150-H150</f>
        <v>0</v>
      </c>
      <c r="D151" s="17">
        <f>C151+(C151*0.04)</f>
        <v>0</v>
      </c>
      <c r="E151" s="17">
        <f>C151/3000</f>
        <v>0</v>
      </c>
      <c r="F151" s="28" t="e">
        <f>(D151-C151)/E151</f>
        <v>#DIV/0!</v>
      </c>
      <c r="G151" s="18"/>
      <c r="H151" s="18"/>
      <c r="I151" s="19" t="e">
        <f>E151*50/C151</f>
        <v>#DIV/0!</v>
      </c>
      <c r="J151" s="87"/>
    </row>
    <row r="152" spans="1:16" ht="13.5" thickBot="1">
      <c r="A152" s="103"/>
      <c r="B152" s="81">
        <f>B151+7</f>
        <v>43877</v>
      </c>
      <c r="C152" s="20">
        <f>D151+G151-H151</f>
        <v>0</v>
      </c>
      <c r="D152" s="17">
        <f>C152+(C152*0.04)</f>
        <v>0</v>
      </c>
      <c r="E152" s="17">
        <f>C152/3000</f>
        <v>0</v>
      </c>
      <c r="F152" s="28" t="e">
        <f>(D152-C152)/E152</f>
        <v>#DIV/0!</v>
      </c>
      <c r="G152" s="80"/>
      <c r="H152" s="80">
        <f>(D152-C139)*0.35</f>
        <v>-1363.6998090747561</v>
      </c>
      <c r="I152" s="19" t="e">
        <f>E152*50/C152</f>
        <v>#DIV/0!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43884</v>
      </c>
      <c r="C154" s="20">
        <f>D152+G152-H152</f>
        <v>1363.6998090747561</v>
      </c>
      <c r="D154" s="17">
        <f>C154+(C154*0.04)</f>
        <v>1418.2478014377464</v>
      </c>
      <c r="E154" s="17">
        <f>C154/3000</f>
        <v>0.45456660302491869</v>
      </c>
      <c r="F154" s="28">
        <f>(D154-C154)/E154</f>
        <v>120.00000000000006</v>
      </c>
      <c r="G154" s="17"/>
      <c r="H154" s="79"/>
      <c r="I154" s="19">
        <f>E154*50/C154</f>
        <v>1.6666666666666666E-2</v>
      </c>
      <c r="J154" s="87"/>
    </row>
    <row r="155" spans="1:16">
      <c r="A155" s="102"/>
      <c r="B155" s="81">
        <f>B154+7</f>
        <v>43891</v>
      </c>
      <c r="C155" s="20">
        <f>D154+G154-H154</f>
        <v>1418.2478014377464</v>
      </c>
      <c r="D155" s="17">
        <f>C155+(C155*0.04)</f>
        <v>1474.9777134952562</v>
      </c>
      <c r="E155" s="17">
        <f>C155/3000</f>
        <v>0.47274926714591547</v>
      </c>
      <c r="F155" s="28">
        <f>(D155-C155)/E155</f>
        <v>120.00000000000001</v>
      </c>
      <c r="G155" s="17"/>
      <c r="H155" s="79"/>
      <c r="I155" s="19">
        <f>E155*50/C155</f>
        <v>1.6666666666666666E-2</v>
      </c>
      <c r="J155" s="87"/>
    </row>
    <row r="156" spans="1:16">
      <c r="A156" s="102"/>
      <c r="B156" s="81">
        <f>B155+7</f>
        <v>43898</v>
      </c>
      <c r="C156" s="20">
        <f>D155+G155-H155</f>
        <v>1474.9777134952562</v>
      </c>
      <c r="D156" s="17">
        <f>C156+(C156*0.04)</f>
        <v>1533.9768220350666</v>
      </c>
      <c r="E156" s="17">
        <f>C156/3000</f>
        <v>0.49165923783175208</v>
      </c>
      <c r="F156" s="28">
        <f>(D156-C156)/E156</f>
        <v>120.00000000000014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103"/>
      <c r="B157" s="81">
        <f>B156+7</f>
        <v>43905</v>
      </c>
      <c r="C157" s="20">
        <f>D156+G156-H156</f>
        <v>1533.9768220350666</v>
      </c>
      <c r="D157" s="17">
        <f>C157+(C157*0.04)</f>
        <v>1595.3358949164692</v>
      </c>
      <c r="E157" s="17">
        <f>C157/3000</f>
        <v>0.51132560734502219</v>
      </c>
      <c r="F157" s="28">
        <f>(D157-C157)/E157</f>
        <v>119.99999999999999</v>
      </c>
      <c r="G157" s="80"/>
      <c r="H157" s="80"/>
      <c r="I157" s="19">
        <f>E157*50/C157</f>
        <v>1.6666666666666666E-2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43912</v>
      </c>
      <c r="C159" s="20">
        <f>D157+G157-H157</f>
        <v>1595.3358949164692</v>
      </c>
      <c r="D159" s="17">
        <f>C159+(C159*0.04)</f>
        <v>1659.1493307131279</v>
      </c>
      <c r="E159" s="17">
        <f>C159/3000</f>
        <v>0.53177863163882311</v>
      </c>
      <c r="F159" s="28">
        <f>(D159-C159)/E159</f>
        <v>119.9999999999999</v>
      </c>
      <c r="G159" s="18"/>
      <c r="H159" s="18"/>
      <c r="I159" s="19">
        <f>E159*50/C159</f>
        <v>1.6666666666666666E-2</v>
      </c>
      <c r="J159" s="87"/>
    </row>
    <row r="160" spans="1:16">
      <c r="A160" s="102"/>
      <c r="B160" s="81">
        <f>B159+7</f>
        <v>43919</v>
      </c>
      <c r="C160" s="20">
        <f>D159+G159-H159</f>
        <v>1659.1493307131279</v>
      </c>
      <c r="D160" s="17">
        <f>C160+(C160*0.04)</f>
        <v>1725.515303941653</v>
      </c>
      <c r="E160" s="17">
        <f>C160/3000</f>
        <v>0.55304977690437596</v>
      </c>
      <c r="F160" s="28">
        <f>(D160-C160)/E160</f>
        <v>119.99999999999986</v>
      </c>
      <c r="G160" s="18"/>
      <c r="H160" s="18"/>
      <c r="I160" s="19">
        <f>E160*50/C160</f>
        <v>1.6666666666666666E-2</v>
      </c>
      <c r="J160" s="87"/>
    </row>
    <row r="161" spans="1:16">
      <c r="A161" s="102"/>
      <c r="B161" s="81">
        <f>B160+7</f>
        <v>43926</v>
      </c>
      <c r="C161" s="20">
        <f>D160+G160-H160</f>
        <v>1725.515303941653</v>
      </c>
      <c r="D161" s="17">
        <f>C161+(C161*0.04)</f>
        <v>1794.5359160993191</v>
      </c>
      <c r="E161" s="17">
        <f>C161/3000</f>
        <v>0.57517176798055103</v>
      </c>
      <c r="F161" s="28">
        <f>(D161-C161)/E161</f>
        <v>120.00000000000007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103"/>
      <c r="B162" s="81">
        <f>B161+7</f>
        <v>43933</v>
      </c>
      <c r="C162" s="20">
        <f>D161+G161-H161</f>
        <v>1794.5359160993191</v>
      </c>
      <c r="D162" s="17">
        <f>C162+(C162*0.04)</f>
        <v>1866.3173527432918</v>
      </c>
      <c r="E162" s="17">
        <f>C162/3000</f>
        <v>0.59817863869977306</v>
      </c>
      <c r="F162" s="28">
        <f>(D162-C162)/E162</f>
        <v>119.9999999999999</v>
      </c>
      <c r="G162" s="80"/>
      <c r="H162" s="80"/>
      <c r="I162" s="19">
        <f>E162*50/C162</f>
        <v>1.6666666666666666E-2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43940</v>
      </c>
      <c r="C164" s="20">
        <f>D162+G162-H162</f>
        <v>1866.3173527432918</v>
      </c>
      <c r="D164" s="17">
        <f>C164+(C164*0.04)</f>
        <v>1940.9700468530236</v>
      </c>
      <c r="E164" s="17">
        <f>C164/3000</f>
        <v>0.62210578424776397</v>
      </c>
      <c r="F164" s="28">
        <f>(D164-C164)/E164</f>
        <v>120.00000000000017</v>
      </c>
      <c r="G164" s="18"/>
      <c r="H164" s="18"/>
      <c r="I164" s="19">
        <f>E164*50/C164</f>
        <v>1.666666666666667E-2</v>
      </c>
      <c r="J164" s="87"/>
    </row>
    <row r="165" spans="1:16">
      <c r="A165" s="102"/>
      <c r="B165" s="81">
        <f>B164+7</f>
        <v>43947</v>
      </c>
      <c r="C165" s="20">
        <f>D164+G164-H164</f>
        <v>1940.9700468530236</v>
      </c>
      <c r="D165" s="17">
        <f>C165+(C165*0.04)</f>
        <v>2018.6088487271445</v>
      </c>
      <c r="E165" s="17">
        <f>C165/3000</f>
        <v>0.64699001561767455</v>
      </c>
      <c r="F165" s="28">
        <f>(D165-C165)/E165</f>
        <v>119.99999999999989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102"/>
      <c r="B166" s="81">
        <f>B165+7</f>
        <v>43954</v>
      </c>
      <c r="C166" s="20">
        <f>D165+G165-H165</f>
        <v>2018.6088487271445</v>
      </c>
      <c r="D166" s="17">
        <f>C166+(C166*0.04)</f>
        <v>2099.3532026762305</v>
      </c>
      <c r="E166" s="17">
        <f>C166/3000</f>
        <v>0.67286961624238151</v>
      </c>
      <c r="F166" s="28">
        <f>(D166-C166)/E166</f>
        <v>120.00000000000027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103"/>
      <c r="B167" s="81">
        <f>B166+7</f>
        <v>43961</v>
      </c>
      <c r="C167" s="20">
        <f>D166+G166-H166</f>
        <v>2099.3532026762305</v>
      </c>
      <c r="D167" s="17">
        <f>C167+(C167*0.04)</f>
        <v>2183.3273307832796</v>
      </c>
      <c r="E167" s="17">
        <f>C167/3000</f>
        <v>0.69978440089207683</v>
      </c>
      <c r="F167" s="28">
        <f>(D167-C167)/E167</f>
        <v>119.99999999999994</v>
      </c>
      <c r="G167" s="80"/>
      <c r="H167" s="80">
        <f>(D167-C154)*0.35</f>
        <v>286.86963259798324</v>
      </c>
      <c r="I167" s="19">
        <f>E167*50/C167</f>
        <v>1.6666666666666666E-2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43968</v>
      </c>
      <c r="C169" s="20">
        <f>D167+G167-H167</f>
        <v>1896.4576981852965</v>
      </c>
      <c r="D169" s="17">
        <f>C169+(C169*0.04)</f>
        <v>1972.3160061127085</v>
      </c>
      <c r="E169" s="17">
        <f>C169/3000</f>
        <v>0.63215256606176551</v>
      </c>
      <c r="F169" s="28">
        <f>(D169-C169)/E169</f>
        <v>120.00000000000013</v>
      </c>
      <c r="G169" s="18"/>
      <c r="H169" s="18"/>
      <c r="I169" s="19">
        <f>E169*50/C169</f>
        <v>1.6666666666666666E-2</v>
      </c>
      <c r="J169" s="87"/>
    </row>
    <row r="170" spans="1:16">
      <c r="A170" s="102"/>
      <c r="B170" s="81">
        <f>B169+7</f>
        <v>43975</v>
      </c>
      <c r="C170" s="20">
        <f>D169+G169-H169</f>
        <v>1972.3160061127085</v>
      </c>
      <c r="D170" s="17">
        <f>C170+(C170*0.04)</f>
        <v>2051.2086463572168</v>
      </c>
      <c r="E170" s="17">
        <f>C170/3000</f>
        <v>0.65743866870423617</v>
      </c>
      <c r="F170" s="28">
        <f>(D170-C170)/E170</f>
        <v>120.00000000000003</v>
      </c>
      <c r="G170" s="18"/>
      <c r="H170" s="18"/>
      <c r="I170" s="19">
        <f>E170*50/C170</f>
        <v>1.6666666666666666E-2</v>
      </c>
      <c r="J170" s="87"/>
    </row>
    <row r="171" spans="1:16">
      <c r="A171" s="102"/>
      <c r="B171" s="81">
        <f>B170+7</f>
        <v>43982</v>
      </c>
      <c r="C171" s="20">
        <f>D170+G170-H170</f>
        <v>2051.2086463572168</v>
      </c>
      <c r="D171" s="17">
        <f>C171+(C171*0.04)</f>
        <v>2133.2569922115053</v>
      </c>
      <c r="E171" s="17">
        <f>C171/3000</f>
        <v>0.68373621545240559</v>
      </c>
      <c r="F171" s="28">
        <f>(D171-C171)/E171</f>
        <v>119.99999999999979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103"/>
      <c r="B172" s="81">
        <f>B171+7</f>
        <v>43989</v>
      </c>
      <c r="C172" s="20">
        <f>D171+G171-H171</f>
        <v>2133.2569922115053</v>
      </c>
      <c r="D172" s="17">
        <f>C172+(C172*0.04)</f>
        <v>2218.5872718999653</v>
      </c>
      <c r="E172" s="17">
        <f>C172/3000</f>
        <v>0.71108566407050178</v>
      </c>
      <c r="F172" s="28">
        <f>(D172-C172)/E172</f>
        <v>119.99999999999969</v>
      </c>
      <c r="G172" s="80"/>
      <c r="H172" s="80"/>
      <c r="I172" s="19">
        <f>E172*50/C172</f>
        <v>1.6666666666666666E-2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43996</v>
      </c>
      <c r="C174" s="20">
        <f>D172+G172-H172</f>
        <v>2218.5872718999653</v>
      </c>
      <c r="D174" s="17">
        <f>C174+(C174*0.04)</f>
        <v>2307.3307627759641</v>
      </c>
      <c r="E174" s="17">
        <f>C174/3000</f>
        <v>0.73952909063332173</v>
      </c>
      <c r="F174" s="28">
        <f>(D174-C174)/E174</f>
        <v>120.0000000000002</v>
      </c>
      <c r="G174" s="18"/>
      <c r="H174" s="18"/>
      <c r="I174" s="19">
        <f>E174*50/C174</f>
        <v>1.6666666666666666E-2</v>
      </c>
      <c r="J174" s="87"/>
    </row>
    <row r="175" spans="1:16">
      <c r="A175" s="102"/>
      <c r="B175" s="81">
        <f>B174+7</f>
        <v>44003</v>
      </c>
      <c r="C175" s="20">
        <f>D174+G174-H174</f>
        <v>2307.3307627759641</v>
      </c>
      <c r="D175" s="17">
        <f>C175+(C175*0.04)</f>
        <v>2399.6239932870026</v>
      </c>
      <c r="E175" s="17">
        <f>C175/3000</f>
        <v>0.76911025425865465</v>
      </c>
      <c r="F175" s="28">
        <f>(D175-C175)/E175</f>
        <v>119.99999999999989</v>
      </c>
      <c r="G175" s="18"/>
      <c r="H175" s="18"/>
      <c r="I175" s="19">
        <f>E175*50/C175</f>
        <v>1.6666666666666663E-2</v>
      </c>
      <c r="J175" s="87"/>
    </row>
    <row r="176" spans="1:16">
      <c r="A176" s="102"/>
      <c r="B176" s="81">
        <f>B175+7</f>
        <v>44010</v>
      </c>
      <c r="C176" s="20">
        <f>D175+G175-H175</f>
        <v>2399.6239932870026</v>
      </c>
      <c r="D176" s="17">
        <f>C176+(C176*0.04)</f>
        <v>2495.6089530184827</v>
      </c>
      <c r="E176" s="17">
        <f>C176/3000</f>
        <v>0.7998746644290009</v>
      </c>
      <c r="F176" s="28">
        <f>(D176-C176)/E176</f>
        <v>120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103"/>
      <c r="B177" s="81">
        <f>B176+7</f>
        <v>44017</v>
      </c>
      <c r="C177" s="20">
        <f>D176+G176-H176</f>
        <v>2495.6089530184827</v>
      </c>
      <c r="D177" s="17">
        <f>C177+(C177*0.04)</f>
        <v>2595.433311139222</v>
      </c>
      <c r="E177" s="17">
        <f>C177/3000</f>
        <v>0.83186965100616095</v>
      </c>
      <c r="F177" s="28">
        <f>(D177-C177)/E177</f>
        <v>120.00000000000006</v>
      </c>
      <c r="G177" s="80"/>
      <c r="H177" s="80">
        <f>(D177-C169)*0.35</f>
        <v>244.64146453387391</v>
      </c>
      <c r="I177" s="19">
        <f>E177*50/C177</f>
        <v>1.6666666666666666E-2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topLeftCell="A16" workbookViewId="0">
      <selection activeCell="C22" sqref="C22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2">
        <f>(D4-C4)/C4</f>
        <v>-0.02</v>
      </c>
    </row>
    <row r="5" spans="1:16">
      <c r="A5" s="102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102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2">
        <f>(D6-C4)/C4</f>
        <v>-5.3387267200000109E-2</v>
      </c>
    </row>
    <row r="7" spans="1:16" ht="13.5" thickBot="1">
      <c r="A7" s="103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2">
        <f>(D7-C4)/C4</f>
        <v>-0.10857478952224005</v>
      </c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2">
        <f>(D9-C4)/C4</f>
        <v>-8.8243084697787709E-3</v>
      </c>
    </row>
    <row r="10" spans="1:16">
      <c r="A10" s="102"/>
      <c r="B10" s="81">
        <f>B9+7</f>
        <v>42995</v>
      </c>
      <c r="C10" s="20">
        <f>D9+G9-H9</f>
        <v>991.17569153022123</v>
      </c>
      <c r="D10" s="17">
        <f>C10+(C10*-0.073)</f>
        <v>918.81986604851511</v>
      </c>
      <c r="E10" s="17">
        <f>C10/5500</f>
        <v>0.18021376209640386</v>
      </c>
      <c r="F10" s="37">
        <f>(D10-C10)/E10</f>
        <v>-401.49999999999983</v>
      </c>
      <c r="G10" s="18"/>
      <c r="H10" s="18"/>
      <c r="I10" s="19">
        <f>E10*50/C10</f>
        <v>9.0909090909090922E-3</v>
      </c>
      <c r="J10" s="92">
        <f>(D10-C4)/C4</f>
        <v>-8.1180133951484892E-2</v>
      </c>
    </row>
    <row r="11" spans="1:16">
      <c r="A11" s="102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2">
        <f>(D11-C4)/C4</f>
        <v>-9.0643978571784606E-2</v>
      </c>
    </row>
    <row r="12" spans="1:16" ht="13.5" thickBot="1">
      <c r="A12" s="103"/>
      <c r="B12" s="81">
        <f>B11+7</f>
        <v>43009</v>
      </c>
      <c r="C12" s="20">
        <f>D11+G11-H11</f>
        <v>909.3560214282154</v>
      </c>
      <c r="D12" s="17">
        <f>C12+(C12*-0.0544)</f>
        <v>859.88705386252047</v>
      </c>
      <c r="E12" s="17">
        <f>C12/5500</f>
        <v>0.1653374584414937</v>
      </c>
      <c r="F12" s="37">
        <f>(D12-C12)/E12</f>
        <v>-299.20000000000005</v>
      </c>
      <c r="G12" s="18"/>
      <c r="H12" s="18"/>
      <c r="I12" s="19">
        <f>E12*50/C12</f>
        <v>9.0909090909090905E-3</v>
      </c>
      <c r="J12" s="92">
        <f>(D12-C4)/C4</f>
        <v>-0.14011294613747952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101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92">
        <f>(D14-C4)/C4</f>
        <v>-0.18990040655611951</v>
      </c>
    </row>
    <row r="15" spans="1:16">
      <c r="A15" s="102"/>
      <c r="B15" s="81">
        <f>B14+7</f>
        <v>43023</v>
      </c>
      <c r="C15" s="20">
        <f>D14+G14-H14</f>
        <v>810.09959344388051</v>
      </c>
      <c r="D15" s="17">
        <f>C15+(C15*0.0774)</f>
        <v>872.80130197643689</v>
      </c>
      <c r="E15" s="17">
        <f>C15/3000</f>
        <v>0.27003319781462681</v>
      </c>
      <c r="F15" s="34">
        <f>(D15-C15)/E15</f>
        <v>232.20000000000013</v>
      </c>
      <c r="G15" s="18"/>
      <c r="H15" s="18"/>
      <c r="I15" s="19">
        <f>E15*50/C15</f>
        <v>1.6666666666666666E-2</v>
      </c>
      <c r="J15" s="92">
        <f>(D15-C4)/C4</f>
        <v>-0.12719869802356312</v>
      </c>
    </row>
    <row r="16" spans="1:16">
      <c r="A16" s="102"/>
      <c r="B16" s="81">
        <f>B15+7</f>
        <v>43030</v>
      </c>
      <c r="C16" s="20">
        <f>D15+G15-H15</f>
        <v>872.80130197643689</v>
      </c>
      <c r="D16" s="17">
        <f>C16+(C16*0.0717)</f>
        <v>935.38115532814743</v>
      </c>
      <c r="E16" s="17">
        <f>C16/3000</f>
        <v>0.29093376732547899</v>
      </c>
      <c r="F16" s="34">
        <f>(D16-C16)/E16</f>
        <v>215.10000000000002</v>
      </c>
      <c r="G16" s="18"/>
      <c r="H16" s="18"/>
      <c r="I16" s="19">
        <f>E16*50/C16</f>
        <v>1.6666666666666666E-2</v>
      </c>
      <c r="J16" s="92">
        <f>(D16-C4)/C4</f>
        <v>-6.4618844671852568E-2</v>
      </c>
    </row>
    <row r="17" spans="1:16" ht="13.5" thickBot="1">
      <c r="A17" s="103"/>
      <c r="B17" s="81">
        <f>B16+7</f>
        <v>43037</v>
      </c>
      <c r="C17" s="20">
        <f>D16+G16-H16</f>
        <v>935.38115532814743</v>
      </c>
      <c r="D17" s="17">
        <f>C17+(C17*0.09)</f>
        <v>1019.5654593076807</v>
      </c>
      <c r="E17" s="17">
        <f>C17/3000</f>
        <v>0.31179371844271581</v>
      </c>
      <c r="F17" s="34">
        <f>(D17-C17)/E17</f>
        <v>270.00000000000011</v>
      </c>
      <c r="G17" s="18"/>
      <c r="H17" s="80">
        <f>(D17-C4)*0.3</f>
        <v>5.8696377923042178</v>
      </c>
      <c r="I17" s="19">
        <f>E17*50/C17</f>
        <v>1.6666666666666666E-2</v>
      </c>
      <c r="J17" s="89">
        <f>(C19-C4)/C4</f>
        <v>1.3695821515376565E-2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101">
        <v>4</v>
      </c>
      <c r="B19" s="81">
        <f>B17+7</f>
        <v>43044</v>
      </c>
      <c r="C19" s="20">
        <f>D17+G17-H17</f>
        <v>1013.6958215153766</v>
      </c>
      <c r="D19" s="17">
        <f>C19+(C19*-0.0353)</f>
        <v>977.91235901588379</v>
      </c>
      <c r="E19" s="17">
        <f>C19/3000</f>
        <v>0.33789860717179221</v>
      </c>
      <c r="F19" s="37">
        <f>(D19-C19)/E19</f>
        <v>-105.89999999999993</v>
      </c>
      <c r="G19" s="18"/>
      <c r="H19" s="18"/>
      <c r="I19" s="19">
        <f>E19*50/C19</f>
        <v>1.666666666666667E-2</v>
      </c>
      <c r="J19" s="92">
        <f>(D19-C4)/C4</f>
        <v>-2.2087640984116207E-2</v>
      </c>
    </row>
    <row r="20" spans="1:16">
      <c r="A20" s="102"/>
      <c r="B20" s="81">
        <f>B19+7</f>
        <v>43051</v>
      </c>
      <c r="C20" s="20">
        <f>D19+G19-H19</f>
        <v>977.91235901588379</v>
      </c>
      <c r="D20" s="17">
        <f>C20+(C20*-0.1562)</f>
        <v>825.1624485376027</v>
      </c>
      <c r="E20" s="17">
        <f>C20/3000</f>
        <v>0.32597078633862792</v>
      </c>
      <c r="F20" s="98">
        <f>(D20-C20)/E20</f>
        <v>-468.60000000000014</v>
      </c>
      <c r="G20" s="18"/>
      <c r="H20" s="18"/>
      <c r="I20" s="19">
        <f>E20*50/C20</f>
        <v>1.6666666666666666E-2</v>
      </c>
      <c r="J20" s="92">
        <f>(D20-C4)/C4</f>
        <v>-0.17483755146239729</v>
      </c>
    </row>
    <row r="21" spans="1:16">
      <c r="A21" s="102"/>
      <c r="B21" s="81">
        <f>B20+7</f>
        <v>43058</v>
      </c>
      <c r="C21" s="20">
        <f>D20+G20-H20</f>
        <v>825.1624485376027</v>
      </c>
      <c r="D21" s="17">
        <f>C21+(C21*0.081)</f>
        <v>892.00060686914856</v>
      </c>
      <c r="E21" s="17">
        <f>C21/2500</f>
        <v>0.33006497941504109</v>
      </c>
      <c r="F21" s="34">
        <f>(D21-C21)/E21</f>
        <v>202.50000000000011</v>
      </c>
      <c r="G21" s="18"/>
      <c r="H21" s="18"/>
      <c r="I21" s="19">
        <f>E21*50/C21</f>
        <v>0.02</v>
      </c>
      <c r="J21" s="96">
        <f>(D21-C4)/C4</f>
        <v>-0.10799939313085144</v>
      </c>
    </row>
    <row r="22" spans="1:16" ht="15" thickBot="1">
      <c r="A22" s="103"/>
      <c r="B22" s="81">
        <f>B21+7</f>
        <v>43065</v>
      </c>
      <c r="C22" s="32">
        <f>D21+G21-H21</f>
        <v>892.00060686914856</v>
      </c>
      <c r="D22" s="17">
        <f>C22+(C22*0.03)</f>
        <v>918.76062507522306</v>
      </c>
      <c r="E22" s="17">
        <f>C22/2500</f>
        <v>0.35680024274765942</v>
      </c>
      <c r="F22" s="28">
        <f>(D22-C22)/E22</f>
        <v>75.000000000000142</v>
      </c>
      <c r="G22" s="18"/>
      <c r="H22" s="18"/>
      <c r="I22" s="19">
        <f>E22*50/C22</f>
        <v>0.02</v>
      </c>
      <c r="J22" s="87"/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43072</v>
      </c>
      <c r="C24" s="20">
        <f>D22+G22-H22</f>
        <v>918.76062507522306</v>
      </c>
      <c r="D24" s="17">
        <f>C24+(C24*0.03)</f>
        <v>946.32344382747976</v>
      </c>
      <c r="E24" s="17">
        <f>C24/2500</f>
        <v>0.36750425003008924</v>
      </c>
      <c r="F24" s="28">
        <f>(D24-C24)/E24</f>
        <v>75.000000000000028</v>
      </c>
      <c r="G24" s="18"/>
      <c r="H24" s="18"/>
      <c r="I24" s="19">
        <f>E24*50/C24</f>
        <v>0.02</v>
      </c>
      <c r="J24" s="87"/>
    </row>
    <row r="25" spans="1:16">
      <c r="A25" s="102"/>
      <c r="B25" s="81">
        <f>B24+7</f>
        <v>43079</v>
      </c>
      <c r="C25" s="20">
        <f>D24+G24-H24</f>
        <v>946.32344382747976</v>
      </c>
      <c r="D25" s="17">
        <f>C25+(C25*0.03)</f>
        <v>974.71314714230414</v>
      </c>
      <c r="E25" s="17">
        <f>C25/2500</f>
        <v>0.37852937753099192</v>
      </c>
      <c r="F25" s="28">
        <f>(D25-C25)/E25</f>
        <v>74.999999999999943</v>
      </c>
      <c r="G25" s="18"/>
      <c r="H25" s="18"/>
      <c r="I25" s="19">
        <f>E25*50/C25</f>
        <v>0.02</v>
      </c>
      <c r="J25" s="87"/>
    </row>
    <row r="26" spans="1:16">
      <c r="A26" s="102"/>
      <c r="B26" s="81">
        <f>B25+7</f>
        <v>43086</v>
      </c>
      <c r="C26" s="20">
        <f>D25+G25-H25</f>
        <v>974.71314714230414</v>
      </c>
      <c r="D26" s="17">
        <f>C26+(C26*0.03)</f>
        <v>1003.9545415565733</v>
      </c>
      <c r="E26" s="17">
        <f>C26/2500</f>
        <v>0.38988525885692166</v>
      </c>
      <c r="F26" s="28">
        <f>(D26-C26)/E26</f>
        <v>75.000000000000114</v>
      </c>
      <c r="G26" s="18"/>
      <c r="H26" s="18"/>
      <c r="I26" s="19">
        <f>E26*50/C26</f>
        <v>1.9999999999999997E-2</v>
      </c>
      <c r="J26" s="87"/>
    </row>
    <row r="27" spans="1:16" ht="13.5" thickBot="1">
      <c r="A27" s="103"/>
      <c r="B27" s="81">
        <f>B26+7</f>
        <v>43093</v>
      </c>
      <c r="C27" s="20">
        <f>D26+G26-H26</f>
        <v>1003.9545415565733</v>
      </c>
      <c r="D27" s="17">
        <f>C27+(C27*0.03)</f>
        <v>1034.0731778032705</v>
      </c>
      <c r="E27" s="17">
        <f>C27/2500</f>
        <v>0.40158181662262932</v>
      </c>
      <c r="F27" s="28">
        <f>(D27-C27)/E27</f>
        <v>74.999999999999943</v>
      </c>
      <c r="G27" s="18"/>
      <c r="H27" s="18"/>
      <c r="I27" s="19">
        <f>E27*50/C27</f>
        <v>0.02</v>
      </c>
      <c r="J27" s="87"/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43100</v>
      </c>
      <c r="C29" s="20">
        <f>D27+G27-H27</f>
        <v>1034.0731778032705</v>
      </c>
      <c r="D29" s="17">
        <f>C29+(C29*0.03)</f>
        <v>1065.0953731373686</v>
      </c>
      <c r="E29" s="17">
        <f>C29/2500</f>
        <v>0.41362927112130821</v>
      </c>
      <c r="F29" s="28">
        <f>(D29-C29)/E29</f>
        <v>75</v>
      </c>
      <c r="G29" s="18"/>
      <c r="H29" s="18"/>
      <c r="I29" s="19">
        <f>E29*50/C29</f>
        <v>0.02</v>
      </c>
      <c r="J29" s="87"/>
    </row>
    <row r="30" spans="1:16">
      <c r="A30" s="102"/>
      <c r="B30" s="81">
        <f>B29+7</f>
        <v>43107</v>
      </c>
      <c r="C30" s="20">
        <f>D29+G29-H29</f>
        <v>1065.0953731373686</v>
      </c>
      <c r="D30" s="17">
        <f>C30+(C30*0.03)</f>
        <v>1097.0482343314898</v>
      </c>
      <c r="E30" s="17">
        <f>C30/2500</f>
        <v>0.42603814925494743</v>
      </c>
      <c r="F30" s="28">
        <f>(D30-C30)/E30</f>
        <v>75.00000000000027</v>
      </c>
      <c r="G30" s="18"/>
      <c r="H30" s="18"/>
      <c r="I30" s="19">
        <f>E30*50/C30</f>
        <v>0.02</v>
      </c>
      <c r="J30" s="87"/>
    </row>
    <row r="31" spans="1:16">
      <c r="A31" s="102"/>
      <c r="B31" s="81">
        <f>B30+7</f>
        <v>43114</v>
      </c>
      <c r="C31" s="20">
        <f>D30+G30-H30</f>
        <v>1097.0482343314898</v>
      </c>
      <c r="D31" s="17">
        <f>C31+(C31*0.03)</f>
        <v>1129.9596813614344</v>
      </c>
      <c r="E31" s="17">
        <f>C31/2500</f>
        <v>0.43881929373259593</v>
      </c>
      <c r="F31" s="28">
        <f>(D31-C31)/E31</f>
        <v>74.999999999999815</v>
      </c>
      <c r="G31" s="18"/>
      <c r="H31" s="18"/>
      <c r="I31" s="19">
        <f>E31*50/C31</f>
        <v>0.02</v>
      </c>
      <c r="J31" s="87"/>
    </row>
    <row r="32" spans="1:16" ht="13.5" thickBot="1">
      <c r="A32" s="103"/>
      <c r="B32" s="81">
        <f>B31+7</f>
        <v>43121</v>
      </c>
      <c r="C32" s="20">
        <f>D31+G31-H31</f>
        <v>1129.9596813614344</v>
      </c>
      <c r="D32" s="17">
        <f>C32+(C32*0.03)</f>
        <v>1163.8584718022773</v>
      </c>
      <c r="E32" s="17">
        <f>C32/2500</f>
        <v>0.45198387254457373</v>
      </c>
      <c r="F32" s="28">
        <f>(D32-C32)/E32</f>
        <v>74.999999999999844</v>
      </c>
      <c r="G32" s="18"/>
      <c r="H32" s="80">
        <f>(D32-C19)*0.35</f>
        <v>52.556927600415264</v>
      </c>
      <c r="I32" s="19">
        <f>E32*50/C32</f>
        <v>0.02</v>
      </c>
      <c r="J32" s="87"/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43128</v>
      </c>
      <c r="C34" s="20">
        <f>D32+G32-H32</f>
        <v>1111.301544201862</v>
      </c>
      <c r="D34" s="17">
        <f>C34+(C34*0.03)</f>
        <v>1144.640590527918</v>
      </c>
      <c r="E34" s="17">
        <f>C34/2500</f>
        <v>0.4445206176807448</v>
      </c>
      <c r="F34" s="28">
        <f>(D34-C34)/E34</f>
        <v>75.000000000000199</v>
      </c>
      <c r="G34" s="18"/>
      <c r="H34" s="18"/>
      <c r="I34" s="19">
        <f>E34*50/C34</f>
        <v>0.02</v>
      </c>
      <c r="J34" s="87"/>
    </row>
    <row r="35" spans="1:16">
      <c r="A35" s="102"/>
      <c r="B35" s="81">
        <f>B34+7</f>
        <v>43135</v>
      </c>
      <c r="C35" s="20">
        <f>D34+G34-H34</f>
        <v>1144.640590527918</v>
      </c>
      <c r="D35" s="17">
        <f>C35+(C35*0.03)</f>
        <v>1178.9798082437555</v>
      </c>
      <c r="E35" s="17">
        <f>C35/2500</f>
        <v>0.45785623621116722</v>
      </c>
      <c r="F35" s="28">
        <f>(D35-C35)/E35</f>
        <v>75.000000000000014</v>
      </c>
      <c r="G35" s="18"/>
      <c r="H35" s="18"/>
      <c r="I35" s="19">
        <f>E35*50/C35</f>
        <v>0.02</v>
      </c>
      <c r="J35" s="87"/>
    </row>
    <row r="36" spans="1:16">
      <c r="A36" s="102"/>
      <c r="B36" s="81">
        <f>B35+7</f>
        <v>43142</v>
      </c>
      <c r="C36" s="20">
        <f>D35+G35-H35</f>
        <v>1178.9798082437555</v>
      </c>
      <c r="D36" s="17">
        <f>C36+(C36*0.03)</f>
        <v>1214.3492024910681</v>
      </c>
      <c r="E36" s="17">
        <f>C36/2500</f>
        <v>0.47159192329750221</v>
      </c>
      <c r="F36" s="28">
        <f>(D36-C36)/E36</f>
        <v>74.999999999999829</v>
      </c>
      <c r="G36" s="18"/>
      <c r="H36" s="18"/>
      <c r="I36" s="19">
        <f>E36*50/C36</f>
        <v>0.02</v>
      </c>
      <c r="J36" s="87"/>
    </row>
    <row r="37" spans="1:16" ht="13.5" thickBot="1">
      <c r="A37" s="103"/>
      <c r="B37" s="81">
        <f>B36+7</f>
        <v>43149</v>
      </c>
      <c r="C37" s="20">
        <f>D36+G36-H36</f>
        <v>1214.3492024910681</v>
      </c>
      <c r="D37" s="17">
        <f>C37+(C37*0.03)</f>
        <v>1250.7796785658002</v>
      </c>
      <c r="E37" s="17">
        <f>C37/2500</f>
        <v>0.48573968099642723</v>
      </c>
      <c r="F37" s="28">
        <f>(D37-C37)/E37</f>
        <v>75</v>
      </c>
      <c r="G37" s="80"/>
      <c r="H37" s="80"/>
      <c r="I37" s="19">
        <f>E37*50/C37</f>
        <v>1.9999999999999997E-2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43156</v>
      </c>
      <c r="C39" s="20">
        <f>D37+G37-H37</f>
        <v>1250.7796785658002</v>
      </c>
      <c r="D39" s="17">
        <f>C39+(C39*0.03)</f>
        <v>1288.3030689227742</v>
      </c>
      <c r="E39" s="17">
        <f>C39/2500</f>
        <v>0.50031187142632005</v>
      </c>
      <c r="F39" s="28">
        <f>(D39-C39)/E39</f>
        <v>75</v>
      </c>
      <c r="G39" s="18"/>
      <c r="H39" s="18"/>
      <c r="I39" s="19">
        <f>E39*50/C39</f>
        <v>0.02</v>
      </c>
      <c r="J39" s="87"/>
    </row>
    <row r="40" spans="1:16">
      <c r="A40" s="102"/>
      <c r="B40" s="81">
        <f>B39+7</f>
        <v>43163</v>
      </c>
      <c r="C40" s="20">
        <f>D39+G39-H39</f>
        <v>1288.3030689227742</v>
      </c>
      <c r="D40" s="17">
        <f>C40+(C40*0.03)</f>
        <v>1326.9521609904573</v>
      </c>
      <c r="E40" s="17">
        <f>C40/2500</f>
        <v>0.5153212275691097</v>
      </c>
      <c r="F40" s="28">
        <f>(D40-C40)/E40</f>
        <v>74.999999999999787</v>
      </c>
      <c r="G40" s="18"/>
      <c r="H40" s="18"/>
      <c r="I40" s="19">
        <f>E40*50/C40</f>
        <v>0.02</v>
      </c>
      <c r="J40" s="87"/>
    </row>
    <row r="41" spans="1:16">
      <c r="A41" s="102"/>
      <c r="B41" s="81">
        <f>B40+7</f>
        <v>43170</v>
      </c>
      <c r="C41" s="20">
        <f>D40+G40-H40</f>
        <v>1326.9521609904573</v>
      </c>
      <c r="D41" s="17">
        <f>C41+(C41*0.03)</f>
        <v>1366.760725820171</v>
      </c>
      <c r="E41" s="17">
        <f>C41/2500</f>
        <v>0.53078086439618288</v>
      </c>
      <c r="F41" s="28">
        <f>(D41-C41)/E41</f>
        <v>75.000000000000085</v>
      </c>
      <c r="G41" s="18"/>
      <c r="H41" s="18"/>
      <c r="I41" s="19">
        <f>E41*50/C41</f>
        <v>0.02</v>
      </c>
      <c r="J41" s="87"/>
    </row>
    <row r="42" spans="1:16" ht="13.5" thickBot="1">
      <c r="A42" s="103"/>
      <c r="B42" s="81">
        <f>B41+7</f>
        <v>43177</v>
      </c>
      <c r="C42" s="20">
        <f>D41+G41-H41</f>
        <v>1366.760725820171</v>
      </c>
      <c r="D42" s="17">
        <f>C42+(C42*0.03)</f>
        <v>1407.7635475947761</v>
      </c>
      <c r="E42" s="17">
        <f>C42/2500</f>
        <v>0.54670429032806844</v>
      </c>
      <c r="F42" s="28">
        <f>(D42-C42)/E42</f>
        <v>74.999999999999901</v>
      </c>
      <c r="G42" s="80"/>
      <c r="H42" s="80"/>
      <c r="I42" s="19">
        <f>E42*50/C42</f>
        <v>0.02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43184</v>
      </c>
      <c r="C44" s="20">
        <f>D42+G42-H42</f>
        <v>1407.7635475947761</v>
      </c>
      <c r="D44" s="17">
        <f>C44+(C44*0.03)</f>
        <v>1449.9964540226194</v>
      </c>
      <c r="E44" s="17">
        <f>C44/2500</f>
        <v>0.56310541903791045</v>
      </c>
      <c r="F44" s="28">
        <f>(D44-C44)/E44</f>
        <v>75.000000000000057</v>
      </c>
      <c r="G44" s="18"/>
      <c r="H44" s="18"/>
      <c r="I44" s="19">
        <f>E44*50/C44</f>
        <v>0.02</v>
      </c>
      <c r="J44" s="87"/>
    </row>
    <row r="45" spans="1:16">
      <c r="A45" s="102"/>
      <c r="B45" s="81">
        <f>B44+7</f>
        <v>43191</v>
      </c>
      <c r="C45" s="20">
        <f>D44+G44-H44</f>
        <v>1449.9964540226194</v>
      </c>
      <c r="D45" s="17">
        <f>C45+(C45*0.03)</f>
        <v>1493.4963476432981</v>
      </c>
      <c r="E45" s="17">
        <f>C45/2500</f>
        <v>0.57999858160904783</v>
      </c>
      <c r="F45" s="28">
        <f>(D45-C45)/E45</f>
        <v>75.000000000000156</v>
      </c>
      <c r="G45" s="18"/>
      <c r="H45" s="18"/>
      <c r="I45" s="19">
        <f>E45*50/C45</f>
        <v>0.02</v>
      </c>
      <c r="J45" s="87"/>
    </row>
    <row r="46" spans="1:16">
      <c r="A46" s="102"/>
      <c r="B46" s="81">
        <f>B45+7</f>
        <v>43198</v>
      </c>
      <c r="C46" s="20">
        <f>D45+G45-H45</f>
        <v>1493.4963476432981</v>
      </c>
      <c r="D46" s="17">
        <f>C46+(C46*0.03)</f>
        <v>1538.301238072597</v>
      </c>
      <c r="E46" s="17">
        <f>C46/2500</f>
        <v>0.59739853905731921</v>
      </c>
      <c r="F46" s="28">
        <f>(D46-C46)/E46</f>
        <v>74.999999999999915</v>
      </c>
      <c r="G46" s="18"/>
      <c r="H46" s="18"/>
      <c r="I46" s="19">
        <f>E46*50/C46</f>
        <v>1.9999999999999997E-2</v>
      </c>
      <c r="J46" s="87"/>
    </row>
    <row r="47" spans="1:16" ht="13.5" thickBot="1">
      <c r="A47" s="103"/>
      <c r="B47" s="81">
        <f>B46+7</f>
        <v>43205</v>
      </c>
      <c r="C47" s="20">
        <f>D46+G46-H46</f>
        <v>1538.301238072597</v>
      </c>
      <c r="D47" s="17">
        <f>C47+(C47*0.03)</f>
        <v>1584.4502752147748</v>
      </c>
      <c r="E47" s="17">
        <f>C47/2500</f>
        <v>0.61532049522903876</v>
      </c>
      <c r="F47" s="28">
        <f>(D47-C47)/E47</f>
        <v>74.999999999999829</v>
      </c>
      <c r="G47" s="80"/>
      <c r="H47" s="80">
        <f>(D47-C34)*0.35</f>
        <v>165.60205585451945</v>
      </c>
      <c r="I47" s="19">
        <f>E47*50/C47</f>
        <v>1.9999999999999997E-2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43212</v>
      </c>
      <c r="C49" s="20">
        <f>D47+G47-H47</f>
        <v>1418.8482193602554</v>
      </c>
      <c r="D49" s="17">
        <f>C49+(C49*0.03)</f>
        <v>1461.4136659410631</v>
      </c>
      <c r="E49" s="17">
        <f>C49/2500</f>
        <v>0.56753928774410212</v>
      </c>
      <c r="F49" s="28">
        <f>(D49-C49)/E49</f>
        <v>75.000000000000071</v>
      </c>
      <c r="G49" s="18"/>
      <c r="H49" s="18"/>
      <c r="I49" s="19">
        <f>E49*50/C49</f>
        <v>0.02</v>
      </c>
      <c r="J49" s="87"/>
    </row>
    <row r="50" spans="1:16">
      <c r="A50" s="102"/>
      <c r="B50" s="81">
        <f>B49+7</f>
        <v>43219</v>
      </c>
      <c r="C50" s="20">
        <f>D49+G49-H49</f>
        <v>1461.4136659410631</v>
      </c>
      <c r="D50" s="17">
        <f>C50+(C50*0.03)</f>
        <v>1505.256075919295</v>
      </c>
      <c r="E50" s="17">
        <f>C50/2500</f>
        <v>0.58456546637642526</v>
      </c>
      <c r="F50" s="28">
        <f>(D50-C50)/E50</f>
        <v>75.000000000000014</v>
      </c>
      <c r="G50" s="18"/>
      <c r="H50" s="18"/>
      <c r="I50" s="19">
        <f>E50*50/C50</f>
        <v>0.02</v>
      </c>
      <c r="J50" s="87"/>
    </row>
    <row r="51" spans="1:16">
      <c r="A51" s="102"/>
      <c r="B51" s="81">
        <f>B50+7</f>
        <v>43226</v>
      </c>
      <c r="C51" s="20">
        <f>D50+G50-H50</f>
        <v>1505.256075919295</v>
      </c>
      <c r="D51" s="17">
        <f>C51+(C51*0.03)</f>
        <v>1550.4137581968739</v>
      </c>
      <c r="E51" s="17">
        <f>C51/2500</f>
        <v>0.60210243036771793</v>
      </c>
      <c r="F51" s="28">
        <f>(D51-C51)/E51</f>
        <v>75.000000000000156</v>
      </c>
      <c r="G51" s="18"/>
      <c r="H51" s="18"/>
      <c r="I51" s="19">
        <f>E51*50/C51</f>
        <v>1.9999999999999997E-2</v>
      </c>
      <c r="J51" s="87"/>
    </row>
    <row r="52" spans="1:16" ht="13.5" thickBot="1">
      <c r="A52" s="103"/>
      <c r="B52" s="81">
        <f>B51+7</f>
        <v>43233</v>
      </c>
      <c r="C52" s="20">
        <f>D51+G51-H51</f>
        <v>1550.4137581968739</v>
      </c>
      <c r="D52" s="17">
        <f>C52+(C52*0.03)</f>
        <v>1596.9261709427801</v>
      </c>
      <c r="E52" s="17">
        <f>C52/2500</f>
        <v>0.62016550327874953</v>
      </c>
      <c r="F52" s="28">
        <f>(D52-C52)/E52</f>
        <v>74.999999999999986</v>
      </c>
      <c r="G52" s="80"/>
      <c r="H52" s="80"/>
      <c r="I52" s="19">
        <f>E52*50/C52</f>
        <v>0.02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43240</v>
      </c>
      <c r="C54" s="20">
        <f>D52+G52-H52</f>
        <v>1596.9261709427801</v>
      </c>
      <c r="D54" s="17">
        <f>C54+(C54*0.03)</f>
        <v>1644.8339560710635</v>
      </c>
      <c r="E54" s="17">
        <f>C54/2500</f>
        <v>0.63877046837711204</v>
      </c>
      <c r="F54" s="28">
        <f>(D54-C54)/E54</f>
        <v>75.000000000000028</v>
      </c>
      <c r="G54" s="18"/>
      <c r="H54" s="18"/>
      <c r="I54" s="19">
        <f>E54*50/C54</f>
        <v>0.02</v>
      </c>
      <c r="J54" s="87"/>
    </row>
    <row r="55" spans="1:16">
      <c r="A55" s="102"/>
      <c r="B55" s="81">
        <f>B54+7</f>
        <v>43247</v>
      </c>
      <c r="C55" s="20">
        <f>D54+G54-H54</f>
        <v>1644.8339560710635</v>
      </c>
      <c r="D55" s="17">
        <f>C55+(C55*0.03)</f>
        <v>1694.1789747531955</v>
      </c>
      <c r="E55" s="17">
        <f>C55/2500</f>
        <v>0.65793358242842537</v>
      </c>
      <c r="F55" s="28">
        <f>(D55-C55)/E55</f>
        <v>75.000000000000028</v>
      </c>
      <c r="G55" s="18"/>
      <c r="H55" s="18"/>
      <c r="I55" s="19">
        <f>E55*50/C55</f>
        <v>0.02</v>
      </c>
      <c r="J55" s="87"/>
    </row>
    <row r="56" spans="1:16">
      <c r="A56" s="102"/>
      <c r="B56" s="81">
        <f>B55+7</f>
        <v>43254</v>
      </c>
      <c r="C56" s="20">
        <f>D55+G55-H55</f>
        <v>1694.1789747531955</v>
      </c>
      <c r="D56" s="17">
        <f>C56+(C56*0.03)</f>
        <v>1745.0043439957913</v>
      </c>
      <c r="E56" s="17">
        <f>C56/2500</f>
        <v>0.67767158990127818</v>
      </c>
      <c r="F56" s="28">
        <f>(D56-C56)/E56</f>
        <v>74.999999999999901</v>
      </c>
      <c r="G56" s="18"/>
      <c r="H56" s="18"/>
      <c r="I56" s="19">
        <f>E56*50/C56</f>
        <v>0.02</v>
      </c>
      <c r="J56" s="87"/>
    </row>
    <row r="57" spans="1:16" ht="13.5" thickBot="1">
      <c r="A57" s="103"/>
      <c r="B57" s="81">
        <f>B56+7</f>
        <v>43261</v>
      </c>
      <c r="C57" s="20">
        <f>D56+G56-H56</f>
        <v>1745.0043439957913</v>
      </c>
      <c r="D57" s="17">
        <f>C57+(C57*0.03)</f>
        <v>1797.3544743156649</v>
      </c>
      <c r="E57" s="17">
        <f>C57/2500</f>
        <v>0.69800173759831652</v>
      </c>
      <c r="F57" s="28">
        <f>(D57-C57)/E57</f>
        <v>74.999999999999858</v>
      </c>
      <c r="G57" s="80"/>
      <c r="H57" s="80"/>
      <c r="I57" s="19">
        <f>E57*50/C57</f>
        <v>0.02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43268</v>
      </c>
      <c r="C59" s="20">
        <f>D57+G57-H57</f>
        <v>1797.3544743156649</v>
      </c>
      <c r="D59" s="17">
        <f>C59+(C59*0.03)</f>
        <v>1851.2751085451348</v>
      </c>
      <c r="E59" s="17">
        <f>C59/2500</f>
        <v>0.71894178972626599</v>
      </c>
      <c r="F59" s="28">
        <f>(D59-C59)/E59</f>
        <v>74.999999999999929</v>
      </c>
      <c r="G59" s="18"/>
      <c r="H59" s="18"/>
      <c r="I59" s="19">
        <f>E59*50/C59</f>
        <v>2.0000000000000004E-2</v>
      </c>
      <c r="J59" s="87"/>
    </row>
    <row r="60" spans="1:16">
      <c r="A60" s="102"/>
      <c r="B60" s="81">
        <f>B59+7</f>
        <v>43275</v>
      </c>
      <c r="C60" s="20">
        <f>D59+G59-H59</f>
        <v>1851.2751085451348</v>
      </c>
      <c r="D60" s="17">
        <f>C60+(C60*0.03)</f>
        <v>1906.8133618014888</v>
      </c>
      <c r="E60" s="17">
        <f>C60/2500</f>
        <v>0.74051004341805393</v>
      </c>
      <c r="F60" s="28">
        <f>(D60-C60)/E60</f>
        <v>74.999999999999915</v>
      </c>
      <c r="G60" s="18"/>
      <c r="H60" s="18"/>
      <c r="I60" s="19">
        <f>E60*50/C60</f>
        <v>0.02</v>
      </c>
      <c r="J60" s="87"/>
    </row>
    <row r="61" spans="1:16">
      <c r="A61" s="102"/>
      <c r="B61" s="81">
        <f>B60+7</f>
        <v>43282</v>
      </c>
      <c r="C61" s="20">
        <f>D60+G60-H60</f>
        <v>1906.8133618014888</v>
      </c>
      <c r="D61" s="17">
        <f>C61+(C61*0.03)</f>
        <v>1964.0177626555335</v>
      </c>
      <c r="E61" s="17">
        <f>C61/2500</f>
        <v>0.7627253447205955</v>
      </c>
      <c r="F61" s="28">
        <f>(D61-C61)/E61</f>
        <v>75.000000000000057</v>
      </c>
      <c r="G61" s="18"/>
      <c r="H61" s="18"/>
      <c r="I61" s="19">
        <f>E61*50/C61</f>
        <v>0.02</v>
      </c>
      <c r="J61" s="87"/>
    </row>
    <row r="62" spans="1:16" ht="13.5" thickBot="1">
      <c r="A62" s="103"/>
      <c r="B62" s="81">
        <f>B61+7</f>
        <v>43289</v>
      </c>
      <c r="C62" s="20">
        <f>D61+G61-H61</f>
        <v>1964.0177626555335</v>
      </c>
      <c r="D62" s="17">
        <f>C62+(C62*0.03)</f>
        <v>2022.9382955351996</v>
      </c>
      <c r="E62" s="17">
        <f>C62/2500</f>
        <v>0.78560710506221343</v>
      </c>
      <c r="F62" s="28">
        <f>(D62-C62)/E62</f>
        <v>75.000000000000114</v>
      </c>
      <c r="G62" s="80"/>
      <c r="H62" s="80">
        <f>(D62-C49)*0.35</f>
        <v>211.43152666123046</v>
      </c>
      <c r="I62" s="19">
        <f>E62*50/C62</f>
        <v>0.02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43296</v>
      </c>
      <c r="C64" s="20">
        <f>D62+G62-H62</f>
        <v>1811.5067688739691</v>
      </c>
      <c r="D64" s="17">
        <f>C64+(C64*0.03)</f>
        <v>1865.8519719401882</v>
      </c>
      <c r="E64" s="17">
        <f>C64/2500</f>
        <v>0.72460270754958767</v>
      </c>
      <c r="F64" s="28">
        <f>(D64-C64)/E64</f>
        <v>74.999999999999929</v>
      </c>
      <c r="G64" s="17"/>
      <c r="H64" s="79"/>
      <c r="I64" s="19">
        <f>E64*50/C64</f>
        <v>0.02</v>
      </c>
      <c r="J64" s="87"/>
    </row>
    <row r="65" spans="1:16">
      <c r="A65" s="102"/>
      <c r="B65" s="81">
        <f>B64+7</f>
        <v>43303</v>
      </c>
      <c r="C65" s="20">
        <f>D64+G64-H64</f>
        <v>1865.8519719401882</v>
      </c>
      <c r="D65" s="17">
        <f>C65+(C65*0.03)</f>
        <v>1921.8275310983938</v>
      </c>
      <c r="E65" s="17">
        <f>C65/2500</f>
        <v>0.74634078877607524</v>
      </c>
      <c r="F65" s="28">
        <f>(D65-C65)/E65</f>
        <v>75.000000000000043</v>
      </c>
      <c r="G65" s="17"/>
      <c r="H65" s="79"/>
      <c r="I65" s="19">
        <f>E65*50/C65</f>
        <v>0.02</v>
      </c>
      <c r="J65" s="87"/>
    </row>
    <row r="66" spans="1:16">
      <c r="A66" s="102"/>
      <c r="B66" s="81">
        <f>B65+7</f>
        <v>43310</v>
      </c>
      <c r="C66" s="20">
        <f>D65+G65-H65</f>
        <v>1921.8275310983938</v>
      </c>
      <c r="D66" s="17">
        <f>C66+(C66*0.03)</f>
        <v>1979.4823570313456</v>
      </c>
      <c r="E66" s="17">
        <f>C66/2500</f>
        <v>0.76873101243935749</v>
      </c>
      <c r="F66" s="28">
        <f>(D66-C66)/E66</f>
        <v>74.999999999999957</v>
      </c>
      <c r="G66" s="17"/>
      <c r="H66" s="79"/>
      <c r="I66" s="19">
        <f>E66*50/C66</f>
        <v>0.02</v>
      </c>
      <c r="J66" s="87"/>
    </row>
    <row r="67" spans="1:16" ht="13.5" thickBot="1">
      <c r="A67" s="103"/>
      <c r="B67" s="81">
        <f>B66+7</f>
        <v>43317</v>
      </c>
      <c r="C67" s="20">
        <f>D66+G66-H66</f>
        <v>1979.4823570313456</v>
      </c>
      <c r="D67" s="17">
        <f>C67+(C67*0.03)</f>
        <v>2038.866827742286</v>
      </c>
      <c r="E67" s="17">
        <f>C67/2500</f>
        <v>0.7917929428125382</v>
      </c>
      <c r="F67" s="28">
        <f>(D67-C67)/E67</f>
        <v>75.000000000000014</v>
      </c>
      <c r="G67" s="80"/>
      <c r="H67" s="80"/>
      <c r="I67" s="19">
        <f>E67*50/C67</f>
        <v>1.9999999999999997E-2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43324</v>
      </c>
      <c r="C69" s="20">
        <f>D67+G67-H67</f>
        <v>2038.866827742286</v>
      </c>
      <c r="D69" s="17">
        <f>C69+(C69*0.03)</f>
        <v>2100.0328325745545</v>
      </c>
      <c r="E69" s="17">
        <f>C69/2500</f>
        <v>0.81554673109691445</v>
      </c>
      <c r="F69" s="28">
        <f>(D69-C69)/E69</f>
        <v>74.999999999999929</v>
      </c>
      <c r="G69" s="18"/>
      <c r="H69" s="18"/>
      <c r="I69" s="19">
        <f>E69*50/C69</f>
        <v>2.0000000000000004E-2</v>
      </c>
      <c r="J69" s="87"/>
    </row>
    <row r="70" spans="1:16">
      <c r="A70" s="102"/>
      <c r="B70" s="81">
        <f>B69+7</f>
        <v>43331</v>
      </c>
      <c r="C70" s="20">
        <f>D69+G69-H69</f>
        <v>2100.0328325745545</v>
      </c>
      <c r="D70" s="17">
        <f>C70+(C70*0.03)</f>
        <v>2163.0338175517913</v>
      </c>
      <c r="E70" s="17">
        <f>C70/2500</f>
        <v>0.84001313302982183</v>
      </c>
      <c r="F70" s="28">
        <f>(D70-C70)/E70</f>
        <v>75.000000000000242</v>
      </c>
      <c r="G70" s="18"/>
      <c r="H70" s="18"/>
      <c r="I70" s="19">
        <f>E70*50/C70</f>
        <v>0.02</v>
      </c>
      <c r="J70" s="87"/>
    </row>
    <row r="71" spans="1:16">
      <c r="A71" s="102"/>
      <c r="B71" s="81">
        <f>B70+7</f>
        <v>43338</v>
      </c>
      <c r="C71" s="20">
        <f>D70+G70-H70</f>
        <v>2163.0338175517913</v>
      </c>
      <c r="D71" s="17">
        <f>C71+(C71*0.03)</f>
        <v>2227.9248320783449</v>
      </c>
      <c r="E71" s="17">
        <f>C71/2500</f>
        <v>0.86521352702071652</v>
      </c>
      <c r="F71" s="28">
        <f>(D71-C71)/E71</f>
        <v>74.999999999999829</v>
      </c>
      <c r="G71" s="18"/>
      <c r="H71" s="18"/>
      <c r="I71" s="19">
        <f>E71*50/C71</f>
        <v>0.02</v>
      </c>
      <c r="J71" s="87"/>
    </row>
    <row r="72" spans="1:16" ht="13.5" thickBot="1">
      <c r="A72" s="103"/>
      <c r="B72" s="81">
        <f>B71+7</f>
        <v>43345</v>
      </c>
      <c r="C72" s="20">
        <f>D71+G71-H71</f>
        <v>2227.9248320783449</v>
      </c>
      <c r="D72" s="17">
        <f>C72+(C72*0.03)</f>
        <v>2294.7625770406953</v>
      </c>
      <c r="E72" s="17">
        <f>C72/2500</f>
        <v>0.89116993283133794</v>
      </c>
      <c r="F72" s="28">
        <f>(D72-C72)/E72</f>
        <v>75.000000000000028</v>
      </c>
      <c r="G72" s="80"/>
      <c r="H72" s="80"/>
      <c r="I72" s="19">
        <f>E72*50/C72</f>
        <v>0.02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43352</v>
      </c>
      <c r="C74" s="20">
        <f>D72+G72-H72</f>
        <v>2294.7625770406953</v>
      </c>
      <c r="D74" s="17">
        <f>C74+(C74*0.03)</f>
        <v>2363.6054543519163</v>
      </c>
      <c r="E74" s="17">
        <f>C74/2500</f>
        <v>0.91790503081627817</v>
      </c>
      <c r="F74" s="28">
        <f>(D74-C74)/E74</f>
        <v>75.000000000000085</v>
      </c>
      <c r="G74" s="18"/>
      <c r="H74" s="18"/>
      <c r="I74" s="19">
        <f>E74*50/C74</f>
        <v>0.02</v>
      </c>
      <c r="J74" s="87"/>
    </row>
    <row r="75" spans="1:16">
      <c r="A75" s="102"/>
      <c r="B75" s="81">
        <f>B74+7</f>
        <v>43359</v>
      </c>
      <c r="C75" s="20">
        <f>D74+G74-H74</f>
        <v>2363.6054543519163</v>
      </c>
      <c r="D75" s="17">
        <f>C75+(C75*0.03)</f>
        <v>2434.5136179824735</v>
      </c>
      <c r="E75" s="17">
        <f>C75/2500</f>
        <v>0.94544218174076655</v>
      </c>
      <c r="F75" s="28">
        <f>(D75-C75)/E75</f>
        <v>74.999999999999773</v>
      </c>
      <c r="G75" s="18"/>
      <c r="H75" s="18"/>
      <c r="I75" s="19">
        <f>E75*50/C75</f>
        <v>2.0000000000000004E-2</v>
      </c>
      <c r="J75" s="87"/>
    </row>
    <row r="76" spans="1:16">
      <c r="A76" s="102"/>
      <c r="B76" s="81">
        <f>B75+7</f>
        <v>43366</v>
      </c>
      <c r="C76" s="20">
        <f>D75+G75-H75</f>
        <v>2434.5136179824735</v>
      </c>
      <c r="D76" s="17">
        <f>C76+(C76*0.03)</f>
        <v>2507.5490265219478</v>
      </c>
      <c r="E76" s="17">
        <f>C76/2500</f>
        <v>0.97380544719298945</v>
      </c>
      <c r="F76" s="28">
        <f>(D76-C76)/E76</f>
        <v>75.000000000000043</v>
      </c>
      <c r="G76" s="18"/>
      <c r="H76" s="18"/>
      <c r="I76" s="19">
        <f>E76*50/C76</f>
        <v>0.02</v>
      </c>
      <c r="J76" s="87"/>
    </row>
    <row r="77" spans="1:16" ht="13.5" thickBot="1">
      <c r="A77" s="103"/>
      <c r="B77" s="81">
        <f>B76+7</f>
        <v>43373</v>
      </c>
      <c r="C77" s="20">
        <f>D76+G76-H76</f>
        <v>2507.5490265219478</v>
      </c>
      <c r="D77" s="17">
        <f>C77+(C77*0.03)</f>
        <v>2582.7754973176061</v>
      </c>
      <c r="E77" s="17">
        <f>C77/2500</f>
        <v>1.0030196106087792</v>
      </c>
      <c r="F77" s="28">
        <f>(D77-C77)/E77</f>
        <v>74.999999999999872</v>
      </c>
      <c r="G77" s="80"/>
      <c r="H77" s="80">
        <f>(D77-C64)*0.35</f>
        <v>269.94405495527292</v>
      </c>
      <c r="I77" s="19">
        <f>E77*50/C77</f>
        <v>0.02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43380</v>
      </c>
      <c r="C79" s="20">
        <f>D77+G77-H77</f>
        <v>2312.8314423623333</v>
      </c>
      <c r="D79" s="17">
        <f>C79+(C79*0.03)</f>
        <v>2382.2163856332031</v>
      </c>
      <c r="E79" s="17">
        <f>C79/2500</f>
        <v>0.92513257694493334</v>
      </c>
      <c r="F79" s="28">
        <f>(D79-C79)/E79</f>
        <v>74.999999999999815</v>
      </c>
      <c r="G79" s="18"/>
      <c r="H79" s="18"/>
      <c r="I79" s="19">
        <f>E79*50/C79</f>
        <v>0.02</v>
      </c>
      <c r="J79" s="87"/>
    </row>
    <row r="80" spans="1:16">
      <c r="A80" s="102"/>
      <c r="B80" s="81">
        <f>B79+7</f>
        <v>43387</v>
      </c>
      <c r="C80" s="20">
        <f>D79+G79-H79</f>
        <v>2382.2163856332031</v>
      </c>
      <c r="D80" s="17">
        <f>C80+(C80*0.03)</f>
        <v>2453.6828772021991</v>
      </c>
      <c r="E80" s="17">
        <f>C80/2500</f>
        <v>0.95288655425328128</v>
      </c>
      <c r="F80" s="28">
        <f>(D80-C80)/E80</f>
        <v>74.999999999999829</v>
      </c>
      <c r="G80" s="18"/>
      <c r="H80" s="18"/>
      <c r="I80" s="19">
        <f>E80*50/C80</f>
        <v>0.02</v>
      </c>
      <c r="J80" s="87"/>
    </row>
    <row r="81" spans="1:16">
      <c r="A81" s="102"/>
      <c r="B81" s="81">
        <f>B80+7</f>
        <v>43394</v>
      </c>
      <c r="C81" s="20">
        <f>D80+G80-H80</f>
        <v>2453.6828772021991</v>
      </c>
      <c r="D81" s="17">
        <f>C81+(C81*0.03)</f>
        <v>2527.2933635182649</v>
      </c>
      <c r="E81" s="17">
        <f>C81/2500</f>
        <v>0.98147315088087961</v>
      </c>
      <c r="F81" s="28">
        <f>(D81-C81)/E81</f>
        <v>74.999999999999844</v>
      </c>
      <c r="G81" s="18"/>
      <c r="H81" s="18"/>
      <c r="I81" s="19">
        <f>E81*50/C81</f>
        <v>0.02</v>
      </c>
      <c r="J81" s="87"/>
    </row>
    <row r="82" spans="1:16" ht="13.5" thickBot="1">
      <c r="A82" s="103"/>
      <c r="B82" s="81">
        <f>B81+7</f>
        <v>43401</v>
      </c>
      <c r="C82" s="20">
        <f>D81+G81-H81</f>
        <v>2527.2933635182649</v>
      </c>
      <c r="D82" s="17">
        <f>C82+(C82*0.03)</f>
        <v>2603.1121644238128</v>
      </c>
      <c r="E82" s="17">
        <f>C82/2500</f>
        <v>1.0109173454073059</v>
      </c>
      <c r="F82" s="28">
        <f>(D82-C82)/E82</f>
        <v>75.000000000000014</v>
      </c>
      <c r="G82" s="80"/>
      <c r="H82" s="80"/>
      <c r="I82" s="19">
        <f>E82*50/C82</f>
        <v>0.02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43408</v>
      </c>
      <c r="C84" s="20">
        <f>D82+G82-H82</f>
        <v>2603.1121644238128</v>
      </c>
      <c r="D84" s="17">
        <f>C84+(C84*0.03)</f>
        <v>2681.2055293565272</v>
      </c>
      <c r="E84" s="17">
        <f>C84/2500</f>
        <v>1.0412448657695252</v>
      </c>
      <c r="F84" s="28">
        <f>(D84-C84)/E84</f>
        <v>75</v>
      </c>
      <c r="G84" s="18"/>
      <c r="H84" s="18"/>
      <c r="I84" s="19">
        <f>E84*50/C84</f>
        <v>0.02</v>
      </c>
      <c r="J84" s="87"/>
    </row>
    <row r="85" spans="1:16">
      <c r="A85" s="102"/>
      <c r="B85" s="81">
        <f>B84+7</f>
        <v>43415</v>
      </c>
      <c r="C85" s="20">
        <f>D84+G84-H84</f>
        <v>2681.2055293565272</v>
      </c>
      <c r="D85" s="17">
        <f>C85+(C85*0.03)</f>
        <v>2761.6416952372228</v>
      </c>
      <c r="E85" s="17">
        <f>C85/2500</f>
        <v>1.0724822117426109</v>
      </c>
      <c r="F85" s="28">
        <f>(D85-C85)/E85</f>
        <v>74.999999999999815</v>
      </c>
      <c r="G85" s="18"/>
      <c r="H85" s="18"/>
      <c r="I85" s="19">
        <f>E85*50/C85</f>
        <v>0.02</v>
      </c>
      <c r="J85" s="87"/>
      <c r="K85" s="31"/>
      <c r="L85" s="31"/>
    </row>
    <row r="86" spans="1:16">
      <c r="A86" s="102"/>
      <c r="B86" s="81">
        <f>B85+7</f>
        <v>43422</v>
      </c>
      <c r="C86" s="20">
        <f>D85+G85-H85</f>
        <v>2761.6416952372228</v>
      </c>
      <c r="D86" s="17">
        <f>C86+(C86*0.03)</f>
        <v>2844.4909460943395</v>
      </c>
      <c r="E86" s="17">
        <f>C86/2500</f>
        <v>1.1046566780948892</v>
      </c>
      <c r="F86" s="28">
        <f>(D86-C86)/E86</f>
        <v>74.999999999999972</v>
      </c>
      <c r="G86" s="18"/>
      <c r="H86" s="18"/>
      <c r="I86" s="19">
        <f>E86*50/C86</f>
        <v>0.02</v>
      </c>
      <c r="J86" s="87"/>
      <c r="K86" s="31"/>
      <c r="L86" s="31"/>
    </row>
    <row r="87" spans="1:16" ht="13.5" thickBot="1">
      <c r="A87" s="103"/>
      <c r="B87" s="81">
        <f>B86+7</f>
        <v>43429</v>
      </c>
      <c r="C87" s="20">
        <f>D86+G86-H86</f>
        <v>2844.4909460943395</v>
      </c>
      <c r="D87" s="17">
        <f>C87+(C87*0.03)</f>
        <v>2929.8256744771697</v>
      </c>
      <c r="E87" s="17">
        <f>C87/2500</f>
        <v>1.1377963784377358</v>
      </c>
      <c r="F87" s="28">
        <f>(D87-C87)/E87</f>
        <v>75.000000000000043</v>
      </c>
      <c r="G87" s="80"/>
      <c r="H87" s="80"/>
      <c r="I87" s="19">
        <f>E87*50/C87</f>
        <v>0.02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43436</v>
      </c>
      <c r="C89" s="20">
        <f>D87+G87-H87</f>
        <v>2929.8256744771697</v>
      </c>
      <c r="D89" s="17">
        <f>C89+(C89*0.03)</f>
        <v>3017.720444711485</v>
      </c>
      <c r="E89" s="17">
        <f>C89/2500</f>
        <v>1.171930269790868</v>
      </c>
      <c r="F89" s="28">
        <f>(D89-C89)/E89</f>
        <v>75.000000000000142</v>
      </c>
      <c r="G89" s="18"/>
      <c r="H89" s="18"/>
      <c r="I89" s="19">
        <f>E89*50/C89</f>
        <v>0.02</v>
      </c>
      <c r="J89" s="87"/>
    </row>
    <row r="90" spans="1:16">
      <c r="A90" s="102"/>
      <c r="B90" s="81">
        <f>B89+7</f>
        <v>43443</v>
      </c>
      <c r="C90" s="20">
        <f>D89+G89-H89</f>
        <v>3017.720444711485</v>
      </c>
      <c r="D90" s="17">
        <f>C90+(C90*0.03)</f>
        <v>3108.2520580528294</v>
      </c>
      <c r="E90" s="17">
        <f>C90/2500</f>
        <v>1.2070881778845941</v>
      </c>
      <c r="F90" s="28">
        <f>(D90-C90)/E90</f>
        <v>74.999999999999858</v>
      </c>
      <c r="G90" s="18"/>
      <c r="H90" s="18"/>
      <c r="I90" s="19">
        <f>E90*50/C90</f>
        <v>0.02</v>
      </c>
      <c r="J90" s="87"/>
    </row>
    <row r="91" spans="1:16">
      <c r="A91" s="102"/>
      <c r="B91" s="81">
        <f>B90+7</f>
        <v>43450</v>
      </c>
      <c r="C91" s="20">
        <f>D90+G90-H90</f>
        <v>3108.2520580528294</v>
      </c>
      <c r="D91" s="17">
        <f>C91+(C91*0.03)</f>
        <v>3201.4996197944142</v>
      </c>
      <c r="E91" s="17">
        <f>C91/2500</f>
        <v>1.2433008232211318</v>
      </c>
      <c r="F91" s="28">
        <f>(D91-C91)/E91</f>
        <v>74.999999999999957</v>
      </c>
      <c r="G91" s="18"/>
      <c r="H91" s="18"/>
      <c r="I91" s="19">
        <f>E91*50/C91</f>
        <v>0.02</v>
      </c>
      <c r="J91" s="87"/>
    </row>
    <row r="92" spans="1:16" ht="13.5" thickBot="1">
      <c r="A92" s="103"/>
      <c r="B92" s="81">
        <f>B91+7</f>
        <v>43457</v>
      </c>
      <c r="C92" s="20">
        <f>D91+G91-H91</f>
        <v>3201.4996197944142</v>
      </c>
      <c r="D92" s="17">
        <f>C92+(C92*0.03)</f>
        <v>3297.5446083882466</v>
      </c>
      <c r="E92" s="17">
        <f>C92/2500</f>
        <v>1.2805998479177656</v>
      </c>
      <c r="F92" s="28">
        <f>(D92-C92)/E92</f>
        <v>74.999999999999972</v>
      </c>
      <c r="G92" s="80"/>
      <c r="H92" s="80">
        <f>(D92-C79)*0.35</f>
        <v>344.64960810906962</v>
      </c>
      <c r="I92" s="19">
        <f>E92*50/C92</f>
        <v>0.02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43464</v>
      </c>
      <c r="C94" s="20">
        <f>D92+G92-H92</f>
        <v>2952.8950002791771</v>
      </c>
      <c r="D94" s="17">
        <f>C94+(C94*0.03)</f>
        <v>3041.4818502875523</v>
      </c>
      <c r="E94" s="17">
        <f>C94/2500</f>
        <v>1.1811580001116708</v>
      </c>
      <c r="F94" s="28">
        <f>(D94-C94)/E94</f>
        <v>74.999999999999929</v>
      </c>
      <c r="G94" s="17"/>
      <c r="H94" s="18"/>
      <c r="I94" s="19">
        <f>E94*50/C94</f>
        <v>0.02</v>
      </c>
      <c r="J94" s="87"/>
    </row>
    <row r="95" spans="1:16">
      <c r="A95" s="102"/>
      <c r="B95" s="81">
        <f>B94+7</f>
        <v>43471</v>
      </c>
      <c r="C95" s="20">
        <f>D94+G94-H94</f>
        <v>3041.4818502875523</v>
      </c>
      <c r="D95" s="17">
        <f>C95+(C95*0.03)</f>
        <v>3132.7263057961791</v>
      </c>
      <c r="E95" s="17">
        <f>C95/2500</f>
        <v>1.2165927401150209</v>
      </c>
      <c r="F95" s="28">
        <f>(D95-C95)/E95</f>
        <v>75.000000000000142</v>
      </c>
      <c r="G95" s="17"/>
      <c r="H95" s="18"/>
      <c r="I95" s="19">
        <f>E95*50/C95</f>
        <v>0.02</v>
      </c>
      <c r="J95" s="87"/>
    </row>
    <row r="96" spans="1:16">
      <c r="A96" s="102"/>
      <c r="B96" s="81">
        <f>B95+7</f>
        <v>43478</v>
      </c>
      <c r="C96" s="20">
        <f>D95+G95-H95</f>
        <v>3132.7263057961791</v>
      </c>
      <c r="D96" s="17">
        <f>C96+(C96*0.03)</f>
        <v>3226.7080949700644</v>
      </c>
      <c r="E96" s="17">
        <f>C96/2500</f>
        <v>1.2530905223184716</v>
      </c>
      <c r="F96" s="28">
        <f>(D96-C96)/E96</f>
        <v>74.999999999999957</v>
      </c>
      <c r="G96" s="17"/>
      <c r="H96" s="18"/>
      <c r="I96" s="19">
        <f>E96*50/C96</f>
        <v>0.02</v>
      </c>
      <c r="J96" s="87"/>
    </row>
    <row r="97" spans="1:16" ht="13.5" thickBot="1">
      <c r="A97" s="103"/>
      <c r="B97" s="81">
        <f>B96+7</f>
        <v>43485</v>
      </c>
      <c r="C97" s="20">
        <f>D96+G96-H96</f>
        <v>3226.7080949700644</v>
      </c>
      <c r="D97" s="17">
        <f>C97+(C97*0.03)</f>
        <v>3323.5093378191664</v>
      </c>
      <c r="E97" s="17">
        <f>C97/2500</f>
        <v>1.2906832379880258</v>
      </c>
      <c r="F97" s="28">
        <f>(D97-C97)/E97</f>
        <v>75.000000000000043</v>
      </c>
      <c r="G97" s="80"/>
      <c r="H97" s="80"/>
      <c r="I97" s="19">
        <f>E97*50/C97</f>
        <v>1.9999999999999997E-2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43492</v>
      </c>
      <c r="C99" s="20">
        <f>D97+G97-H97</f>
        <v>3323.5093378191664</v>
      </c>
      <c r="D99" s="17">
        <f>C99+(C99*0.03)</f>
        <v>3423.2146179537413</v>
      </c>
      <c r="E99" s="17">
        <f>C99/2500</f>
        <v>1.3294037351276666</v>
      </c>
      <c r="F99" s="28">
        <f>(D99-C99)/E99</f>
        <v>74.999999999999915</v>
      </c>
      <c r="G99" s="18"/>
      <c r="H99" s="18"/>
      <c r="I99" s="19">
        <f>E99*50/C99</f>
        <v>0.02</v>
      </c>
      <c r="J99" s="87"/>
    </row>
    <row r="100" spans="1:16">
      <c r="A100" s="102"/>
      <c r="B100" s="81">
        <f>B99+7</f>
        <v>43499</v>
      </c>
      <c r="C100" s="20">
        <f>D99+G99-H99</f>
        <v>3423.2146179537413</v>
      </c>
      <c r="D100" s="17">
        <f>C100+(C100*0.03)</f>
        <v>3525.9110564923535</v>
      </c>
      <c r="E100" s="17">
        <f>C100/2500</f>
        <v>1.3692858471814966</v>
      </c>
      <c r="F100" s="28">
        <f>(D100-C100)/E100</f>
        <v>75.000000000000014</v>
      </c>
      <c r="G100" s="18"/>
      <c r="H100" s="18"/>
      <c r="I100" s="19">
        <f>E100*50/C100</f>
        <v>2.0000000000000004E-2</v>
      </c>
      <c r="J100" s="87"/>
    </row>
    <row r="101" spans="1:16">
      <c r="A101" s="102"/>
      <c r="B101" s="81">
        <f>B100+7</f>
        <v>43506</v>
      </c>
      <c r="C101" s="20">
        <f>D100+G100-H100</f>
        <v>3525.9110564923535</v>
      </c>
      <c r="D101" s="17">
        <f>C101+(C101*0.03)</f>
        <v>3631.688388187124</v>
      </c>
      <c r="E101" s="17">
        <f>C101/2500</f>
        <v>1.4103644225969414</v>
      </c>
      <c r="F101" s="28">
        <f>(D101-C101)/E101</f>
        <v>74.999999999999929</v>
      </c>
      <c r="G101" s="18"/>
      <c r="H101" s="18"/>
      <c r="I101" s="19">
        <f>E101*50/C101</f>
        <v>1.9999999999999997E-2</v>
      </c>
      <c r="J101" s="87"/>
    </row>
    <row r="102" spans="1:16" ht="13.5" thickBot="1">
      <c r="A102" s="103"/>
      <c r="B102" s="81">
        <f>B101+7</f>
        <v>43513</v>
      </c>
      <c r="C102" s="20">
        <f>D101+G101-H101</f>
        <v>3631.688388187124</v>
      </c>
      <c r="D102" s="17">
        <f>C102+(C102*0.03)</f>
        <v>3740.6390398327376</v>
      </c>
      <c r="E102" s="17">
        <f>C102/2500</f>
        <v>1.4526753552748497</v>
      </c>
      <c r="F102" s="28">
        <f>(D102-C102)/E102</f>
        <v>74.999999999999886</v>
      </c>
      <c r="G102" s="80"/>
      <c r="H102" s="80"/>
      <c r="I102" s="19">
        <f>E102*50/C102</f>
        <v>0.02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43520</v>
      </c>
      <c r="C104" s="20">
        <f>D102+G102-H102</f>
        <v>3740.6390398327376</v>
      </c>
      <c r="D104" s="17">
        <f>C104+(C104*0.03)</f>
        <v>3852.8582110277198</v>
      </c>
      <c r="E104" s="17">
        <f>C104/2500</f>
        <v>1.4962556159330951</v>
      </c>
      <c r="F104" s="28">
        <f>(D104-C104)/E104</f>
        <v>75.000000000000057</v>
      </c>
      <c r="G104" s="18"/>
      <c r="H104" s="18"/>
      <c r="I104" s="19">
        <f>E104*50/C104</f>
        <v>0.02</v>
      </c>
      <c r="J104" s="87"/>
    </row>
    <row r="105" spans="1:16">
      <c r="A105" s="102"/>
      <c r="B105" s="81">
        <f>B104+7</f>
        <v>43527</v>
      </c>
      <c r="C105" s="20">
        <f>D104+G104-H104</f>
        <v>3852.8582110277198</v>
      </c>
      <c r="D105" s="17">
        <f>C105+(C105*0.03)</f>
        <v>3968.4439573585514</v>
      </c>
      <c r="E105" s="17">
        <f>C105/2500</f>
        <v>1.5411432844110879</v>
      </c>
      <c r="F105" s="28">
        <f>(D105-C105)/E105</f>
        <v>75.000000000000014</v>
      </c>
      <c r="G105" s="18"/>
      <c r="H105" s="18"/>
      <c r="I105" s="19">
        <f>E105*50/C105</f>
        <v>0.02</v>
      </c>
      <c r="J105" s="87"/>
    </row>
    <row r="106" spans="1:16">
      <c r="A106" s="102"/>
      <c r="B106" s="81">
        <f>B105+7</f>
        <v>43534</v>
      </c>
      <c r="C106" s="20">
        <f>D105+G105-H105</f>
        <v>3968.4439573585514</v>
      </c>
      <c r="D106" s="17">
        <f>C106+(C106*0.03)</f>
        <v>4087.497276079308</v>
      </c>
      <c r="E106" s="17">
        <f>C106/2500</f>
        <v>1.5873775829434205</v>
      </c>
      <c r="F106" s="28">
        <f>(D106-C106)/E106</f>
        <v>75.000000000000028</v>
      </c>
      <c r="G106" s="18"/>
      <c r="H106" s="18"/>
      <c r="I106" s="19">
        <f>E106*50/C106</f>
        <v>0.02</v>
      </c>
      <c r="J106" s="87"/>
    </row>
    <row r="107" spans="1:16" ht="13.5" thickBot="1">
      <c r="A107" s="103"/>
      <c r="B107" s="81">
        <f>B106+7</f>
        <v>43541</v>
      </c>
      <c r="C107" s="20">
        <f>D106+G106-H106</f>
        <v>4087.497276079308</v>
      </c>
      <c r="D107" s="17">
        <f>C107+(C107*0.03)</f>
        <v>4210.1221943616874</v>
      </c>
      <c r="E107" s="17">
        <f>C107/2500</f>
        <v>1.6349989104317233</v>
      </c>
      <c r="F107" s="28">
        <f>(D107-C107)/E107</f>
        <v>75.000000000000114</v>
      </c>
      <c r="G107" s="80"/>
      <c r="H107" s="80">
        <f>(D107-C94)*0.35</f>
        <v>440.02951792887859</v>
      </c>
      <c r="I107" s="19">
        <f>E107*50/C107</f>
        <v>2.0000000000000004E-2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43548</v>
      </c>
      <c r="C109" s="20">
        <f>D107+G107-H107</f>
        <v>3770.0926764328087</v>
      </c>
      <c r="D109" s="17">
        <f>C109+(C109*0.03)</f>
        <v>3883.1954567257931</v>
      </c>
      <c r="E109" s="17">
        <f>C109/2500</f>
        <v>1.5080370705731234</v>
      </c>
      <c r="F109" s="28">
        <f>(D109-C109)/E109</f>
        <v>75.000000000000057</v>
      </c>
      <c r="G109" s="18"/>
      <c r="H109" s="18"/>
      <c r="I109" s="19">
        <f>E109*50/C109</f>
        <v>0.02</v>
      </c>
      <c r="J109" s="87"/>
    </row>
    <row r="110" spans="1:16">
      <c r="A110" s="102"/>
      <c r="B110" s="81">
        <f>B109+7</f>
        <v>43555</v>
      </c>
      <c r="C110" s="20">
        <f>D109+G109-H109</f>
        <v>3883.1954567257931</v>
      </c>
      <c r="D110" s="17">
        <f>C110+(C110*0.03)</f>
        <v>3999.691320427567</v>
      </c>
      <c r="E110" s="17">
        <f>C110/2500</f>
        <v>1.5532781826903173</v>
      </c>
      <c r="F110" s="28">
        <f>(D110-C110)/E110</f>
        <v>75.000000000000099</v>
      </c>
      <c r="G110" s="18"/>
      <c r="H110" s="18"/>
      <c r="I110" s="19">
        <f>E110*50/C110</f>
        <v>0.02</v>
      </c>
      <c r="J110" s="87"/>
    </row>
    <row r="111" spans="1:16">
      <c r="A111" s="102"/>
      <c r="B111" s="81">
        <f>B110+7</f>
        <v>43562</v>
      </c>
      <c r="C111" s="20">
        <f>D110+G110-H110</f>
        <v>3999.691320427567</v>
      </c>
      <c r="D111" s="17">
        <f>C111+(C111*0.03)</f>
        <v>4119.6820600403944</v>
      </c>
      <c r="E111" s="17">
        <f>C111/2500</f>
        <v>1.5998765281710268</v>
      </c>
      <c r="F111" s="28">
        <f>(D111-C111)/E111</f>
        <v>75.000000000000242</v>
      </c>
      <c r="G111" s="18"/>
      <c r="H111" s="18"/>
      <c r="I111" s="19">
        <f>E111*50/C111</f>
        <v>0.02</v>
      </c>
      <c r="J111" s="87"/>
    </row>
    <row r="112" spans="1:16" ht="13.5" thickBot="1">
      <c r="A112" s="103"/>
      <c r="B112" s="81">
        <f>B111+7</f>
        <v>43569</v>
      </c>
      <c r="C112" s="20">
        <f>D111+G111-H111</f>
        <v>4119.6820600403944</v>
      </c>
      <c r="D112" s="17">
        <f>C112+(C112*0.03)</f>
        <v>4243.2725218416062</v>
      </c>
      <c r="E112" s="17">
        <f>C112/2500</f>
        <v>1.6478728240161578</v>
      </c>
      <c r="F112" s="28">
        <f>(D112-C112)/E112</f>
        <v>75.000000000000014</v>
      </c>
      <c r="G112" s="80"/>
      <c r="H112" s="80"/>
      <c r="I112" s="19">
        <f>E112*50/C112</f>
        <v>0.02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43576</v>
      </c>
      <c r="C114" s="20">
        <f>D112+G112-H112</f>
        <v>4243.2725218416062</v>
      </c>
      <c r="D114" s="17">
        <f>C114+(C114*0.03)</f>
        <v>4370.5706974968543</v>
      </c>
      <c r="E114" s="17">
        <f>C114/2500</f>
        <v>1.6973090087366425</v>
      </c>
      <c r="F114" s="28">
        <f>(D114-C114)/E114</f>
        <v>74.999999999999943</v>
      </c>
      <c r="G114" s="18"/>
      <c r="H114" s="18"/>
      <c r="I114" s="19">
        <f>E114*50/C114</f>
        <v>0.02</v>
      </c>
      <c r="J114" s="87"/>
    </row>
    <row r="115" spans="1:16">
      <c r="A115" s="102"/>
      <c r="B115" s="81">
        <f>B114+7</f>
        <v>43583</v>
      </c>
      <c r="C115" s="20">
        <f>D114+G114-H114</f>
        <v>4370.5706974968543</v>
      </c>
      <c r="D115" s="17">
        <f>C115+(C115*0.03)</f>
        <v>4501.6878184217603</v>
      </c>
      <c r="E115" s="17">
        <f>C115/2500</f>
        <v>1.7482282789987418</v>
      </c>
      <c r="F115" s="28">
        <f>(D115-C115)/E115</f>
        <v>75.000000000000199</v>
      </c>
      <c r="G115" s="18"/>
      <c r="H115" s="18"/>
      <c r="I115" s="19">
        <f>E115*50/C115</f>
        <v>0.02</v>
      </c>
      <c r="J115" s="87"/>
    </row>
    <row r="116" spans="1:16">
      <c r="A116" s="102"/>
      <c r="B116" s="81">
        <f>B115+7</f>
        <v>43590</v>
      </c>
      <c r="C116" s="20">
        <f>D115+G115-H115</f>
        <v>4501.6878184217603</v>
      </c>
      <c r="D116" s="17">
        <f>C116+(C116*0.03)</f>
        <v>4636.7384529744131</v>
      </c>
      <c r="E116" s="17">
        <f>C116/2500</f>
        <v>1.8006751273687041</v>
      </c>
      <c r="F116" s="28">
        <f>(D116-C116)/E116</f>
        <v>75</v>
      </c>
      <c r="G116" s="18"/>
      <c r="H116" s="18"/>
      <c r="I116" s="19">
        <f>E116*50/C116</f>
        <v>0.02</v>
      </c>
      <c r="J116" s="87"/>
    </row>
    <row r="117" spans="1:16" ht="13.5" thickBot="1">
      <c r="A117" s="103"/>
      <c r="B117" s="81">
        <f>B116+7</f>
        <v>43597</v>
      </c>
      <c r="C117" s="20">
        <f>D116+G116-H116</f>
        <v>4636.7384529744131</v>
      </c>
      <c r="D117" s="17">
        <f>C117+(C117*0.03)</f>
        <v>4775.8406065636455</v>
      </c>
      <c r="E117" s="17">
        <f>C117/2500</f>
        <v>1.8546953811897653</v>
      </c>
      <c r="F117" s="28">
        <f>(D117-C117)/E117</f>
        <v>74.999999999999957</v>
      </c>
      <c r="G117" s="80"/>
      <c r="H117" s="80"/>
      <c r="I117" s="19">
        <f>E117*50/C117</f>
        <v>0.02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43604</v>
      </c>
      <c r="C119" s="20">
        <f>D117+G117-H117</f>
        <v>4775.8406065636455</v>
      </c>
      <c r="D119" s="17">
        <f>C119+(C119*0.03)</f>
        <v>4919.1158247605545</v>
      </c>
      <c r="E119" s="17">
        <f>C119/2500</f>
        <v>1.9103362426254582</v>
      </c>
      <c r="F119" s="28">
        <f>(D119-C119)/E119</f>
        <v>74.999999999999815</v>
      </c>
      <c r="G119" s="18"/>
      <c r="H119" s="18"/>
      <c r="I119" s="19">
        <f>E119*50/C119</f>
        <v>0.02</v>
      </c>
      <c r="J119" s="87"/>
    </row>
    <row r="120" spans="1:16">
      <c r="A120" s="102"/>
      <c r="B120" s="81">
        <f>B119+7</f>
        <v>43611</v>
      </c>
      <c r="C120" s="20">
        <f>D119+G119-H119</f>
        <v>4919.1158247605545</v>
      </c>
      <c r="D120" s="17">
        <f>C120+(C120*0.03)</f>
        <v>5066.6892995033713</v>
      </c>
      <c r="E120" s="17">
        <f>C120/2500</f>
        <v>1.9676463299042217</v>
      </c>
      <c r="F120" s="28">
        <f>(D120-C120)/E120</f>
        <v>75.000000000000128</v>
      </c>
      <c r="G120" s="18"/>
      <c r="H120" s="18"/>
      <c r="I120" s="19">
        <f>E120*50/C120</f>
        <v>0.02</v>
      </c>
      <c r="J120" s="87"/>
    </row>
    <row r="121" spans="1:16">
      <c r="A121" s="102"/>
      <c r="B121" s="81">
        <f>B120+7</f>
        <v>43618</v>
      </c>
      <c r="C121" s="20">
        <f>D120+G120-H120</f>
        <v>5066.6892995033713</v>
      </c>
      <c r="D121" s="17">
        <f>C121+(C121*0.03)</f>
        <v>5218.6899784884727</v>
      </c>
      <c r="E121" s="17">
        <f>C121/2500</f>
        <v>2.0266757198013488</v>
      </c>
      <c r="F121" s="28">
        <f>(D121-C121)/E121</f>
        <v>75.000000000000085</v>
      </c>
      <c r="G121" s="18"/>
      <c r="H121" s="18"/>
      <c r="I121" s="19">
        <f>E121*50/C121</f>
        <v>2.0000000000000004E-2</v>
      </c>
      <c r="J121" s="87"/>
    </row>
    <row r="122" spans="1:16" ht="13.5" thickBot="1">
      <c r="A122" s="103"/>
      <c r="B122" s="81">
        <f>B121+7</f>
        <v>43625</v>
      </c>
      <c r="C122" s="20">
        <f>D121+G121-H121</f>
        <v>5218.6899784884727</v>
      </c>
      <c r="D122" s="17">
        <f>C122+(C122*0.03)</f>
        <v>5375.2506778431271</v>
      </c>
      <c r="E122" s="17">
        <f>C122/2500</f>
        <v>2.0874759913953889</v>
      </c>
      <c r="F122" s="28">
        <f>(D122-C122)/E122</f>
        <v>75.000000000000114</v>
      </c>
      <c r="G122" s="80"/>
      <c r="H122" s="80">
        <f>(D122-C109)*0.35</f>
        <v>561.80530049361141</v>
      </c>
      <c r="I122" s="19">
        <f>E122*50/C122</f>
        <v>1.9999999999999997E-2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43632</v>
      </c>
      <c r="C124" s="20">
        <f>D122+G122-H122</f>
        <v>4813.4453773495152</v>
      </c>
      <c r="D124" s="17">
        <f>C124+(C124*0.03)</f>
        <v>4957.8487386700008</v>
      </c>
      <c r="E124" s="17">
        <f>C124/2500</f>
        <v>1.925378150939806</v>
      </c>
      <c r="F124" s="28">
        <f>(D124-C124)/E124</f>
        <v>75.000000000000071</v>
      </c>
      <c r="G124" s="17"/>
      <c r="H124" s="18"/>
      <c r="I124" s="19">
        <f>E124*50/C124</f>
        <v>0.02</v>
      </c>
      <c r="J124" s="87"/>
    </row>
    <row r="125" spans="1:16">
      <c r="A125" s="102"/>
      <c r="B125" s="81">
        <f>B124+7</f>
        <v>43639</v>
      </c>
      <c r="C125" s="20">
        <f>D124+G124-H124</f>
        <v>4957.8487386700008</v>
      </c>
      <c r="D125" s="17">
        <f>C125+(C125*0.03)</f>
        <v>5106.5842008301006</v>
      </c>
      <c r="E125" s="17">
        <f>C125/2500</f>
        <v>1.9831394954680004</v>
      </c>
      <c r="F125" s="28">
        <f>(D125-C125)/E125</f>
        <v>74.999999999999886</v>
      </c>
      <c r="G125" s="17"/>
      <c r="H125" s="18"/>
      <c r="I125" s="19">
        <f>E125*50/C125</f>
        <v>0.02</v>
      </c>
      <c r="J125" s="87"/>
      <c r="K125" s="31"/>
      <c r="L125" s="31"/>
    </row>
    <row r="126" spans="1:16">
      <c r="A126" s="102"/>
      <c r="B126" s="81">
        <f>B125+7</f>
        <v>43646</v>
      </c>
      <c r="C126" s="20">
        <f>D125+G125-H125</f>
        <v>5106.5842008301006</v>
      </c>
      <c r="D126" s="17">
        <f>C126+(C126*0.03)</f>
        <v>5259.7817268550034</v>
      </c>
      <c r="E126" s="17">
        <f>C126/2500</f>
        <v>2.0426336803320404</v>
      </c>
      <c r="F126" s="28">
        <f>(D126-C126)/E126</f>
        <v>74.999999999999886</v>
      </c>
      <c r="G126" s="17"/>
      <c r="H126" s="18"/>
      <c r="I126" s="19">
        <f>E126*50/C126</f>
        <v>0.02</v>
      </c>
      <c r="J126" s="87"/>
      <c r="K126" s="31"/>
      <c r="L126" s="31"/>
    </row>
    <row r="127" spans="1:16" ht="13.5" thickBot="1">
      <c r="A127" s="103"/>
      <c r="B127" s="81">
        <f>B126+7</f>
        <v>43653</v>
      </c>
      <c r="C127" s="20">
        <f>D126+G126-H126</f>
        <v>5259.7817268550034</v>
      </c>
      <c r="D127" s="17">
        <f>C127+(C127*0.03)</f>
        <v>5417.5751786606534</v>
      </c>
      <c r="E127" s="17">
        <f>C127/2500</f>
        <v>2.1039126907420012</v>
      </c>
      <c r="F127" s="28">
        <f>(D127-C127)/E127</f>
        <v>74.999999999999943</v>
      </c>
      <c r="G127" s="80"/>
      <c r="H127" s="80"/>
      <c r="I127" s="19">
        <f>E127*50/C127</f>
        <v>0.02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43660</v>
      </c>
      <c r="C129" s="20">
        <f>D127+G127-H127</f>
        <v>5417.5751786606534</v>
      </c>
      <c r="D129" s="17">
        <f>C129+(C129*0.03)</f>
        <v>5580.1024340204731</v>
      </c>
      <c r="E129" s="17">
        <f>C129/2500</f>
        <v>2.1670300714642612</v>
      </c>
      <c r="F129" s="28">
        <f>(D129-C129)/E129</f>
        <v>75.000000000000057</v>
      </c>
      <c r="G129" s="18"/>
      <c r="H129" s="18"/>
      <c r="I129" s="19">
        <f>E129*50/C129</f>
        <v>0.02</v>
      </c>
      <c r="J129" s="87"/>
    </row>
    <row r="130" spans="1:16">
      <c r="A130" s="102"/>
      <c r="B130" s="81">
        <f>B129+7</f>
        <v>43667</v>
      </c>
      <c r="C130" s="20">
        <f>D129+G129-H129</f>
        <v>5580.1024340204731</v>
      </c>
      <c r="D130" s="17">
        <f>C130+(C130*0.03)</f>
        <v>5747.5055070410872</v>
      </c>
      <c r="E130" s="17">
        <f>C130/2500</f>
        <v>2.2320409736081892</v>
      </c>
      <c r="F130" s="28">
        <f>(D130-C130)/E130</f>
        <v>74.999999999999957</v>
      </c>
      <c r="G130" s="18"/>
      <c r="H130" s="18"/>
      <c r="I130" s="19">
        <f>E130*50/C130</f>
        <v>0.02</v>
      </c>
      <c r="J130" s="87"/>
    </row>
    <row r="131" spans="1:16">
      <c r="A131" s="102"/>
      <c r="B131" s="81">
        <f>B130+7</f>
        <v>43674</v>
      </c>
      <c r="C131" s="20">
        <f>D130+G130-H130</f>
        <v>5747.5055070410872</v>
      </c>
      <c r="D131" s="17">
        <f>C131+(C131*0.03)</f>
        <v>5919.9306722523197</v>
      </c>
      <c r="E131" s="17">
        <f>C131/2500</f>
        <v>2.299002202816435</v>
      </c>
      <c r="F131" s="28">
        <f>(D131-C131)/E131</f>
        <v>74.999999999999957</v>
      </c>
      <c r="G131" s="18"/>
      <c r="H131" s="18"/>
      <c r="I131" s="19">
        <f>E131*50/C131</f>
        <v>0.02</v>
      </c>
      <c r="J131" s="87"/>
    </row>
    <row r="132" spans="1:16" ht="13.5" thickBot="1">
      <c r="A132" s="103"/>
      <c r="B132" s="81">
        <f>B131+7</f>
        <v>43681</v>
      </c>
      <c r="C132" s="20">
        <f>D131+G131-H131</f>
        <v>5919.9306722523197</v>
      </c>
      <c r="D132" s="17">
        <f>C132+(C132*0.03)</f>
        <v>6097.5285924198897</v>
      </c>
      <c r="E132" s="17">
        <f>C132/2500</f>
        <v>2.3679722689009277</v>
      </c>
      <c r="F132" s="28">
        <f>(D132-C132)/E132</f>
        <v>75.000000000000185</v>
      </c>
      <c r="G132" s="80"/>
      <c r="H132" s="80"/>
      <c r="I132" s="19">
        <f>E132*50/C132</f>
        <v>1.9999999999999997E-2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43688</v>
      </c>
      <c r="C134" s="20">
        <f>D132+G132-H132</f>
        <v>6097.5285924198897</v>
      </c>
      <c r="D134" s="17">
        <f>C134+(C134*0.03)</f>
        <v>6280.4544501924865</v>
      </c>
      <c r="E134" s="17">
        <f>C134/2500</f>
        <v>2.4390114369679559</v>
      </c>
      <c r="F134" s="28">
        <f>(D134-C134)/E134</f>
        <v>75.000000000000057</v>
      </c>
      <c r="G134" s="18"/>
      <c r="H134" s="18"/>
      <c r="I134" s="19">
        <f>E134*50/C134</f>
        <v>0.02</v>
      </c>
      <c r="J134" s="87"/>
    </row>
    <row r="135" spans="1:16">
      <c r="A135" s="102"/>
      <c r="B135" s="81">
        <f>B134+7</f>
        <v>43695</v>
      </c>
      <c r="C135" s="20">
        <f>D134+G134-H134</f>
        <v>6280.4544501924865</v>
      </c>
      <c r="D135" s="17">
        <f>C135+(C135*0.03)</f>
        <v>6468.8680836982612</v>
      </c>
      <c r="E135" s="17">
        <f>C135/2500</f>
        <v>2.5121817800769946</v>
      </c>
      <c r="F135" s="28">
        <f>(D135-C135)/E135</f>
        <v>75.000000000000028</v>
      </c>
      <c r="G135" s="18"/>
      <c r="H135" s="18"/>
      <c r="I135" s="19">
        <f>E135*50/C135</f>
        <v>0.02</v>
      </c>
      <c r="J135" s="87"/>
    </row>
    <row r="136" spans="1:16">
      <c r="A136" s="102"/>
      <c r="B136" s="81">
        <f>B135+7</f>
        <v>43702</v>
      </c>
      <c r="C136" s="20">
        <f>D135+G135-H135</f>
        <v>6468.8680836982612</v>
      </c>
      <c r="D136" s="17">
        <f>C136+(C136*0.03)</f>
        <v>6662.9341262092094</v>
      </c>
      <c r="E136" s="17">
        <f>C136/2500</f>
        <v>2.5875472334793046</v>
      </c>
      <c r="F136" s="28">
        <f>(D136-C136)/E136</f>
        <v>75.000000000000114</v>
      </c>
      <c r="G136" s="18"/>
      <c r="H136" s="18"/>
      <c r="I136" s="19">
        <f>E136*50/C136</f>
        <v>0.02</v>
      </c>
      <c r="J136" s="87"/>
    </row>
    <row r="137" spans="1:16" ht="13.5" thickBot="1">
      <c r="A137" s="103"/>
      <c r="B137" s="81">
        <f>B136+7</f>
        <v>43709</v>
      </c>
      <c r="C137" s="20">
        <f>D136+G136-H136</f>
        <v>6662.9341262092094</v>
      </c>
      <c r="D137" s="17">
        <f>C137+(C137*0.03)</f>
        <v>6862.8221499954852</v>
      </c>
      <c r="E137" s="17">
        <f>C137/2500</f>
        <v>2.6651736504836836</v>
      </c>
      <c r="F137" s="28">
        <f>(D137-C137)/E137</f>
        <v>74.999999999999858</v>
      </c>
      <c r="G137" s="80"/>
      <c r="H137" s="80">
        <f>(D137-C124)*0.35</f>
        <v>717.28187042608943</v>
      </c>
      <c r="I137" s="19">
        <f>E137*50/C137</f>
        <v>1.9999999999999997E-2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43716</v>
      </c>
      <c r="C139" s="20">
        <f>D137+G137-H137</f>
        <v>6145.5402795693954</v>
      </c>
      <c r="D139" s="17">
        <f>C139+(C139*0.03)</f>
        <v>6329.9064879564776</v>
      </c>
      <c r="E139" s="17">
        <f>C139/2500</f>
        <v>2.4582161118277583</v>
      </c>
      <c r="F139" s="28">
        <f>(D139-C139)/E139</f>
        <v>75.000000000000142</v>
      </c>
      <c r="G139" s="18"/>
      <c r="H139" s="18"/>
      <c r="I139" s="19">
        <f>E139*50/C139</f>
        <v>0.02</v>
      </c>
      <c r="J139" s="87"/>
    </row>
    <row r="140" spans="1:16">
      <c r="A140" s="102"/>
      <c r="B140" s="81">
        <f>B139+7</f>
        <v>43723</v>
      </c>
      <c r="C140" s="20">
        <f>D139+G139-H139</f>
        <v>6329.9064879564776</v>
      </c>
      <c r="D140" s="17">
        <f>C140+(C140*0.03)</f>
        <v>6519.8036825951722</v>
      </c>
      <c r="E140" s="17">
        <f>C140/2500</f>
        <v>2.5319625951825908</v>
      </c>
      <c r="F140" s="28">
        <f>(D140-C140)/E140</f>
        <v>75.000000000000114</v>
      </c>
      <c r="G140" s="18"/>
      <c r="H140" s="18"/>
      <c r="I140" s="19">
        <f>E140*50/C140</f>
        <v>1.9999999999999997E-2</v>
      </c>
      <c r="J140" s="87"/>
    </row>
    <row r="141" spans="1:16">
      <c r="A141" s="102"/>
      <c r="B141" s="81">
        <f>B140+7</f>
        <v>43730</v>
      </c>
      <c r="C141" s="20">
        <f>D140+G140-H140</f>
        <v>6519.8036825951722</v>
      </c>
      <c r="D141" s="17">
        <f>C141+(C141*0.03)</f>
        <v>6715.3977930730271</v>
      </c>
      <c r="E141" s="17">
        <f>C141/2500</f>
        <v>2.6079214730380689</v>
      </c>
      <c r="F141" s="28">
        <f>(D141-C141)/E141</f>
        <v>74.999999999999886</v>
      </c>
      <c r="G141" s="18"/>
      <c r="H141" s="18"/>
      <c r="I141" s="19">
        <f>E141*50/C141</f>
        <v>0.02</v>
      </c>
      <c r="J141" s="87"/>
    </row>
    <row r="142" spans="1:16" ht="13.5" thickBot="1">
      <c r="A142" s="103"/>
      <c r="B142" s="81">
        <f>B141+7</f>
        <v>43737</v>
      </c>
      <c r="C142" s="20">
        <f>D141+G141-H141</f>
        <v>6715.3977930730271</v>
      </c>
      <c r="D142" s="17">
        <f>C142+(C142*0.03)</f>
        <v>6916.8597268652175</v>
      </c>
      <c r="E142" s="17">
        <f>C142/2500</f>
        <v>2.6861591172292107</v>
      </c>
      <c r="F142" s="28">
        <f>(D142-C142)/E142</f>
        <v>74.999999999999844</v>
      </c>
      <c r="G142" s="80"/>
      <c r="H142" s="80"/>
      <c r="I142" s="19">
        <f>E142*50/C142</f>
        <v>1.9999999999999997E-2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43744</v>
      </c>
      <c r="C144" s="20">
        <f>D142+G142-H142</f>
        <v>6916.8597268652175</v>
      </c>
      <c r="D144" s="17">
        <f>C144+(C144*0.03)</f>
        <v>7124.365518671174</v>
      </c>
      <c r="E144" s="17">
        <f>C144/2500</f>
        <v>2.7667438907460871</v>
      </c>
      <c r="F144" s="28">
        <f>(D144-C144)/E144</f>
        <v>74.999999999999986</v>
      </c>
      <c r="G144" s="18"/>
      <c r="H144" s="18"/>
      <c r="I144" s="19">
        <f>E144*50/C144</f>
        <v>0.02</v>
      </c>
      <c r="J144" s="87"/>
    </row>
    <row r="145" spans="1:16">
      <c r="A145" s="102"/>
      <c r="B145" s="81">
        <f>B144+7</f>
        <v>43751</v>
      </c>
      <c r="C145" s="20">
        <f>D144+G144-H144</f>
        <v>7124.365518671174</v>
      </c>
      <c r="D145" s="17">
        <f>C145+(C145*0.03)</f>
        <v>7338.0964842313088</v>
      </c>
      <c r="E145" s="17">
        <f>C145/2500</f>
        <v>2.8497462074684696</v>
      </c>
      <c r="F145" s="28">
        <f>(D145-C145)/E145</f>
        <v>74.999999999999844</v>
      </c>
      <c r="G145" s="18"/>
      <c r="H145" s="18"/>
      <c r="I145" s="19">
        <f>E145*50/C145</f>
        <v>1.9999999999999997E-2</v>
      </c>
      <c r="J145" s="87"/>
    </row>
    <row r="146" spans="1:16">
      <c r="A146" s="102"/>
      <c r="B146" s="81">
        <f>B145+7</f>
        <v>43758</v>
      </c>
      <c r="C146" s="20">
        <f>D145+G145-H145</f>
        <v>7338.0964842313088</v>
      </c>
      <c r="D146" s="17">
        <f>C146+(C146*0.03)</f>
        <v>7558.2393787582478</v>
      </c>
      <c r="E146" s="17">
        <f>C146/2500</f>
        <v>2.9352385936925236</v>
      </c>
      <c r="F146" s="28">
        <f>(D146-C146)/E146</f>
        <v>74.999999999999915</v>
      </c>
      <c r="G146" s="18"/>
      <c r="H146" s="18"/>
      <c r="I146" s="19">
        <f>E146*50/C146</f>
        <v>0.02</v>
      </c>
      <c r="J146" s="87"/>
    </row>
    <row r="147" spans="1:16" ht="13.5" thickBot="1">
      <c r="A147" s="103"/>
      <c r="B147" s="81">
        <f>B146+7</f>
        <v>43765</v>
      </c>
      <c r="C147" s="20">
        <f>D146+G146-H146</f>
        <v>7558.2393787582478</v>
      </c>
      <c r="D147" s="17">
        <f>C147+(C147*0.03)</f>
        <v>7784.9865601209949</v>
      </c>
      <c r="E147" s="17">
        <f>C147/2500</f>
        <v>3.0232957515032992</v>
      </c>
      <c r="F147" s="28">
        <f>(D147-C147)/E147</f>
        <v>74.999999999999901</v>
      </c>
      <c r="G147" s="80"/>
      <c r="H147" s="80"/>
      <c r="I147" s="19">
        <f>E147*50/C147</f>
        <v>0.02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43772</v>
      </c>
      <c r="C149" s="20">
        <f>D147+G147-H147</f>
        <v>7784.9865601209949</v>
      </c>
      <c r="D149" s="17">
        <f>C149+(C149*0.03)</f>
        <v>8018.5361569246252</v>
      </c>
      <c r="E149" s="17">
        <f>C149/2500</f>
        <v>3.1139946240483978</v>
      </c>
      <c r="F149" s="28">
        <f>(D149-C149)/E149</f>
        <v>75.000000000000142</v>
      </c>
      <c r="G149" s="18"/>
      <c r="H149" s="18"/>
      <c r="I149" s="19">
        <f>E149*50/C149</f>
        <v>1.9999999999999997E-2</v>
      </c>
      <c r="J149" s="87"/>
    </row>
    <row r="150" spans="1:16">
      <c r="A150" s="102"/>
      <c r="B150" s="81">
        <f>B149+7</f>
        <v>43779</v>
      </c>
      <c r="C150" s="20">
        <f>D149+G149-H149</f>
        <v>8018.5361569246252</v>
      </c>
      <c r="D150" s="17">
        <f>C150+(C150*0.03)</f>
        <v>8259.0922416323647</v>
      </c>
      <c r="E150" s="17">
        <f>C150/2500</f>
        <v>3.20741446276985</v>
      </c>
      <c r="F150" s="28">
        <f>(D150-C150)/E150</f>
        <v>75.000000000000242</v>
      </c>
      <c r="G150" s="18"/>
      <c r="H150" s="18"/>
      <c r="I150" s="19">
        <f>E150*50/C150</f>
        <v>0.02</v>
      </c>
      <c r="J150" s="87"/>
    </row>
    <row r="151" spans="1:16">
      <c r="A151" s="102"/>
      <c r="B151" s="81">
        <f>B150+7</f>
        <v>43786</v>
      </c>
      <c r="C151" s="20">
        <f>D150+G150-H150</f>
        <v>8259.0922416323647</v>
      </c>
      <c r="D151" s="17">
        <f>C151+(C151*0.03)</f>
        <v>8506.8650088813356</v>
      </c>
      <c r="E151" s="17">
        <f>C151/2500</f>
        <v>3.3036368966529457</v>
      </c>
      <c r="F151" s="28">
        <f>(D151-C151)/E151</f>
        <v>75</v>
      </c>
      <c r="G151" s="18"/>
      <c r="H151" s="18"/>
      <c r="I151" s="19">
        <f>E151*50/C151</f>
        <v>1.9999999999999997E-2</v>
      </c>
      <c r="J151" s="87"/>
    </row>
    <row r="152" spans="1:16" ht="13.5" thickBot="1">
      <c r="A152" s="103"/>
      <c r="B152" s="81">
        <f>B151+7</f>
        <v>43793</v>
      </c>
      <c r="C152" s="20">
        <f>D151+G151-H151</f>
        <v>8506.8650088813356</v>
      </c>
      <c r="D152" s="17">
        <f>C152+(C152*0.03)</f>
        <v>8762.0709591477753</v>
      </c>
      <c r="E152" s="17">
        <f>C152/2500</f>
        <v>3.4027460035525343</v>
      </c>
      <c r="F152" s="28">
        <f>(D152-C152)/E152</f>
        <v>74.999999999999886</v>
      </c>
      <c r="G152" s="80"/>
      <c r="H152" s="80">
        <f>(D152-C139)*0.35</f>
        <v>915.78573785243293</v>
      </c>
      <c r="I152" s="19">
        <f>E152*50/C152</f>
        <v>0.02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43800</v>
      </c>
      <c r="C154" s="20">
        <f>D152+G152-H152</f>
        <v>7846.2852212953421</v>
      </c>
      <c r="D154" s="17">
        <f>C154+(C154*0.03)</f>
        <v>8081.673777934202</v>
      </c>
      <c r="E154" s="17">
        <f>C154/2500</f>
        <v>3.1385140885181371</v>
      </c>
      <c r="F154" s="28">
        <f>(D154-C154)/E154</f>
        <v>74.999999999999872</v>
      </c>
      <c r="G154" s="17"/>
      <c r="H154" s="79"/>
      <c r="I154" s="19">
        <f>E154*50/C154</f>
        <v>0.02</v>
      </c>
      <c r="J154" s="87"/>
    </row>
    <row r="155" spans="1:16">
      <c r="A155" s="102"/>
      <c r="B155" s="81">
        <f>B154+7</f>
        <v>43807</v>
      </c>
      <c r="C155" s="20">
        <f>D154+G154-H154</f>
        <v>8081.673777934202</v>
      </c>
      <c r="D155" s="17">
        <f>C155+(C155*0.03)</f>
        <v>8324.1239912722285</v>
      </c>
      <c r="E155" s="17">
        <f>C155/2500</f>
        <v>3.2326695111736807</v>
      </c>
      <c r="F155" s="28">
        <f>(D155-C155)/E155</f>
        <v>75.000000000000142</v>
      </c>
      <c r="G155" s="17"/>
      <c r="H155" s="79"/>
      <c r="I155" s="19">
        <f>E155*50/C155</f>
        <v>0.02</v>
      </c>
      <c r="J155" s="87"/>
    </row>
    <row r="156" spans="1:16">
      <c r="A156" s="102"/>
      <c r="B156" s="81">
        <f>B155+7</f>
        <v>43814</v>
      </c>
      <c r="C156" s="20">
        <f>D155+G155-H155</f>
        <v>8324.1239912722285</v>
      </c>
      <c r="D156" s="17">
        <f>C156+(C156*0.03)</f>
        <v>8573.8477110103959</v>
      </c>
      <c r="E156" s="17">
        <f>C156/2500</f>
        <v>3.3296495965088915</v>
      </c>
      <c r="F156" s="28">
        <f>(D156-C156)/E156</f>
        <v>75.000000000000142</v>
      </c>
      <c r="G156" s="17"/>
      <c r="H156" s="79"/>
      <c r="I156" s="19">
        <f>E156*50/C156</f>
        <v>0.02</v>
      </c>
      <c r="J156" s="87"/>
    </row>
    <row r="157" spans="1:16" ht="13.5" thickBot="1">
      <c r="A157" s="103"/>
      <c r="B157" s="81">
        <f>B156+7</f>
        <v>43821</v>
      </c>
      <c r="C157" s="20">
        <f>D156+G156-H156</f>
        <v>8573.8477110103959</v>
      </c>
      <c r="D157" s="17">
        <f>C157+(C157*0.03)</f>
        <v>8831.0631423407085</v>
      </c>
      <c r="E157" s="17">
        <f>C157/2500</f>
        <v>3.4295390844041584</v>
      </c>
      <c r="F157" s="28">
        <f>(D157-C157)/E157</f>
        <v>75.000000000000227</v>
      </c>
      <c r="G157" s="80"/>
      <c r="H157" s="80"/>
      <c r="I157" s="19">
        <f>E157*50/C157</f>
        <v>0.02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43828</v>
      </c>
      <c r="C159" s="20">
        <f>D157+G157-H157</f>
        <v>8831.0631423407085</v>
      </c>
      <c r="D159" s="17">
        <f>C159+(C159*0.03)</f>
        <v>9095.9950366109297</v>
      </c>
      <c r="E159" s="17">
        <f>C159/2500</f>
        <v>3.5324252569362833</v>
      </c>
      <c r="F159" s="28">
        <f>(D159-C159)/E159</f>
        <v>74.999999999999972</v>
      </c>
      <c r="G159" s="18"/>
      <c r="H159" s="18"/>
      <c r="I159" s="19">
        <f>E159*50/C159</f>
        <v>0.02</v>
      </c>
      <c r="J159" s="87"/>
    </row>
    <row r="160" spans="1:16">
      <c r="A160" s="102"/>
      <c r="B160" s="81">
        <f>B159+7</f>
        <v>43835</v>
      </c>
      <c r="C160" s="20">
        <f>D159+G159-H159</f>
        <v>9095.9950366109297</v>
      </c>
      <c r="D160" s="17">
        <f>C160+(C160*0.03)</f>
        <v>9368.8748877092585</v>
      </c>
      <c r="E160" s="17">
        <f>C160/2500</f>
        <v>3.638398014644372</v>
      </c>
      <c r="F160" s="28">
        <f>(D160-C160)/E160</f>
        <v>75.000000000000242</v>
      </c>
      <c r="G160" s="18"/>
      <c r="H160" s="18"/>
      <c r="I160" s="19">
        <f>E160*50/C160</f>
        <v>0.02</v>
      </c>
      <c r="J160" s="87"/>
    </row>
    <row r="161" spans="1:16">
      <c r="A161" s="102"/>
      <c r="B161" s="81">
        <f>B160+7</f>
        <v>43842</v>
      </c>
      <c r="C161" s="20">
        <f>D160+G160-H160</f>
        <v>9368.8748877092585</v>
      </c>
      <c r="D161" s="17">
        <f>C161+(C161*0.03)</f>
        <v>9649.9411343405354</v>
      </c>
      <c r="E161" s="17">
        <f>C161/2500</f>
        <v>3.7475499550837035</v>
      </c>
      <c r="F161" s="28">
        <f>(D161-C161)/E161</f>
        <v>74.999999999999787</v>
      </c>
      <c r="G161" s="18"/>
      <c r="H161" s="18"/>
      <c r="I161" s="19">
        <f>E161*50/C161</f>
        <v>0.02</v>
      </c>
      <c r="J161" s="87"/>
    </row>
    <row r="162" spans="1:16" ht="13.5" thickBot="1">
      <c r="A162" s="103"/>
      <c r="B162" s="81">
        <f>B161+7</f>
        <v>43849</v>
      </c>
      <c r="C162" s="20">
        <f>D161+G161-H161</f>
        <v>9649.9411343405354</v>
      </c>
      <c r="D162" s="17">
        <f>C162+(C162*0.03)</f>
        <v>9939.4393683707513</v>
      </c>
      <c r="E162" s="17">
        <f>C162/2500</f>
        <v>3.859976453736214</v>
      </c>
      <c r="F162" s="28">
        <f>(D162-C162)/E162</f>
        <v>74.999999999999943</v>
      </c>
      <c r="G162" s="80"/>
      <c r="H162" s="80"/>
      <c r="I162" s="19">
        <f>E162*50/C162</f>
        <v>0.02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43856</v>
      </c>
      <c r="C164" s="20">
        <f>D162+G162-H162</f>
        <v>9939.4393683707513</v>
      </c>
      <c r="D164" s="17">
        <f>C164+(C164*0.03)</f>
        <v>10237.622549421874</v>
      </c>
      <c r="E164" s="17">
        <f>C164/2500</f>
        <v>3.9757757473483006</v>
      </c>
      <c r="F164" s="28">
        <f>(D164-C164)/E164</f>
        <v>75.000000000000128</v>
      </c>
      <c r="G164" s="18"/>
      <c r="H164" s="18"/>
      <c r="I164" s="19">
        <f>E164*50/C164</f>
        <v>0.02</v>
      </c>
      <c r="J164" s="87"/>
    </row>
    <row r="165" spans="1:16">
      <c r="A165" s="102"/>
      <c r="B165" s="81">
        <f>B164+7</f>
        <v>43863</v>
      </c>
      <c r="C165" s="20">
        <f>D164+G164-H164</f>
        <v>10237.622549421874</v>
      </c>
      <c r="D165" s="17">
        <f>C165+(C165*0.03)</f>
        <v>10544.751225904531</v>
      </c>
      <c r="E165" s="17">
        <f>C165/2500</f>
        <v>4.0950490197687497</v>
      </c>
      <c r="F165" s="28">
        <f>(D165-C165)/E165</f>
        <v>75.000000000000043</v>
      </c>
      <c r="G165" s="18"/>
      <c r="H165" s="18"/>
      <c r="I165" s="19">
        <f>E165*50/C165</f>
        <v>0.02</v>
      </c>
      <c r="J165" s="87"/>
      <c r="K165" s="31"/>
      <c r="L165" s="31"/>
    </row>
    <row r="166" spans="1:16">
      <c r="A166" s="102"/>
      <c r="B166" s="81">
        <f>B165+7</f>
        <v>43870</v>
      </c>
      <c r="C166" s="20">
        <f>D165+G165-H165</f>
        <v>10544.751225904531</v>
      </c>
      <c r="D166" s="17">
        <f>C166+(C166*0.03)</f>
        <v>10861.093762681667</v>
      </c>
      <c r="E166" s="17">
        <f>C166/2500</f>
        <v>4.2179004903618127</v>
      </c>
      <c r="F166" s="28">
        <f>(D166-C166)/E166</f>
        <v>75.000000000000028</v>
      </c>
      <c r="G166" s="18"/>
      <c r="H166" s="18"/>
      <c r="I166" s="19">
        <f>E166*50/C166</f>
        <v>0.02</v>
      </c>
      <c r="J166" s="87"/>
      <c r="K166" s="31"/>
      <c r="L166" s="31"/>
    </row>
    <row r="167" spans="1:16" ht="13.5" thickBot="1">
      <c r="A167" s="103"/>
      <c r="B167" s="81">
        <f>B166+7</f>
        <v>43877</v>
      </c>
      <c r="C167" s="20">
        <f>D166+G166-H166</f>
        <v>10861.093762681667</v>
      </c>
      <c r="D167" s="17">
        <f>C167+(C167*0.03)</f>
        <v>11186.926575562116</v>
      </c>
      <c r="E167" s="17">
        <f>C167/2500</f>
        <v>4.3444375050726665</v>
      </c>
      <c r="F167" s="28">
        <f>(D167-C167)/E167</f>
        <v>74.999999999999915</v>
      </c>
      <c r="G167" s="80"/>
      <c r="H167" s="80">
        <f>(D167-C154)*0.35</f>
        <v>1169.2244739933708</v>
      </c>
      <c r="I167" s="19">
        <f>E167*50/C167</f>
        <v>0.02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43884</v>
      </c>
      <c r="C169" s="20">
        <f>D167+G167-H167</f>
        <v>10017.702101568746</v>
      </c>
      <c r="D169" s="17">
        <f>C169+(C169*0.03)</f>
        <v>10318.233164615809</v>
      </c>
      <c r="E169" s="17">
        <f>C169/2500</f>
        <v>4.0070808406274985</v>
      </c>
      <c r="F169" s="28">
        <f>(D169-C169)/E169</f>
        <v>75.000000000000171</v>
      </c>
      <c r="G169" s="18"/>
      <c r="H169" s="18"/>
      <c r="I169" s="19">
        <f>E169*50/C169</f>
        <v>0.02</v>
      </c>
      <c r="J169" s="87"/>
    </row>
    <row r="170" spans="1:16">
      <c r="A170" s="102"/>
      <c r="B170" s="81">
        <f>B169+7</f>
        <v>43891</v>
      </c>
      <c r="C170" s="20">
        <f>D169+G169-H169</f>
        <v>10318.233164615809</v>
      </c>
      <c r="D170" s="17">
        <f>C170+(C170*0.03)</f>
        <v>10627.780159554284</v>
      </c>
      <c r="E170" s="17">
        <f>C170/2500</f>
        <v>4.1272932658463235</v>
      </c>
      <c r="F170" s="28">
        <f>(D170-C170)/E170</f>
        <v>75.000000000000199</v>
      </c>
      <c r="G170" s="18"/>
      <c r="H170" s="18"/>
      <c r="I170" s="19">
        <f>E170*50/C170</f>
        <v>0.02</v>
      </c>
      <c r="J170" s="87"/>
    </row>
    <row r="171" spans="1:16">
      <c r="A171" s="102"/>
      <c r="B171" s="81">
        <f>B170+7</f>
        <v>43898</v>
      </c>
      <c r="C171" s="20">
        <f>D170+G170-H170</f>
        <v>10627.780159554284</v>
      </c>
      <c r="D171" s="17">
        <f>C171+(C171*0.03)</f>
        <v>10946.613564340912</v>
      </c>
      <c r="E171" s="17">
        <f>C171/2500</f>
        <v>4.2511120638217132</v>
      </c>
      <c r="F171" s="28">
        <f>(D171-C171)/E171</f>
        <v>74.999999999999957</v>
      </c>
      <c r="G171" s="18"/>
      <c r="H171" s="18"/>
      <c r="I171" s="19">
        <f>E171*50/C171</f>
        <v>1.9999999999999997E-2</v>
      </c>
      <c r="J171" s="87"/>
    </row>
    <row r="172" spans="1:16" ht="13.5" thickBot="1">
      <c r="A172" s="103"/>
      <c r="B172" s="81">
        <f>B171+7</f>
        <v>43905</v>
      </c>
      <c r="C172" s="20">
        <f>D171+G171-H171</f>
        <v>10946.613564340912</v>
      </c>
      <c r="D172" s="17">
        <f>C172+(C172*0.03)</f>
        <v>11275.01197127114</v>
      </c>
      <c r="E172" s="17">
        <f>C172/2500</f>
        <v>4.3786454257363649</v>
      </c>
      <c r="F172" s="28">
        <f>(D172-C172)/E172</f>
        <v>75.000000000000099</v>
      </c>
      <c r="G172" s="80"/>
      <c r="H172" s="80"/>
      <c r="I172" s="19">
        <f>E172*50/C172</f>
        <v>1.9999999999999997E-2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43912</v>
      </c>
      <c r="C174" s="20">
        <f>D172+G172-H172</f>
        <v>11275.01197127114</v>
      </c>
      <c r="D174" s="17">
        <f>C174+(C174*0.03)</f>
        <v>11613.262330409274</v>
      </c>
      <c r="E174" s="17">
        <f>C174/2500</f>
        <v>4.5100047885084562</v>
      </c>
      <c r="F174" s="28">
        <f>(D174-C174)/E174</f>
        <v>74.999999999999886</v>
      </c>
      <c r="G174" s="18"/>
      <c r="H174" s="18"/>
      <c r="I174" s="19">
        <f>E174*50/C174</f>
        <v>0.02</v>
      </c>
      <c r="J174" s="87"/>
    </row>
    <row r="175" spans="1:16">
      <c r="A175" s="102"/>
      <c r="B175" s="81">
        <f>B174+7</f>
        <v>43919</v>
      </c>
      <c r="C175" s="20">
        <f>D174+G174-H174</f>
        <v>11613.262330409274</v>
      </c>
      <c r="D175" s="17">
        <f>C175+(C175*0.03)</f>
        <v>11961.660200321552</v>
      </c>
      <c r="E175" s="17">
        <f>C175/2500</f>
        <v>4.6453049321637092</v>
      </c>
      <c r="F175" s="28">
        <f>(D175-C175)/E175</f>
        <v>74.999999999999986</v>
      </c>
      <c r="G175" s="18"/>
      <c r="H175" s="18"/>
      <c r="I175" s="19">
        <f>E175*50/C175</f>
        <v>1.9999999999999997E-2</v>
      </c>
      <c r="J175" s="87"/>
    </row>
    <row r="176" spans="1:16">
      <c r="A176" s="102"/>
      <c r="B176" s="81">
        <f>B175+7</f>
        <v>43926</v>
      </c>
      <c r="C176" s="20">
        <f>D175+G175-H175</f>
        <v>11961.660200321552</v>
      </c>
      <c r="D176" s="17">
        <f>C176+(C176*0.03)</f>
        <v>12320.510006331198</v>
      </c>
      <c r="E176" s="17">
        <f>C176/2500</f>
        <v>4.7846640801286204</v>
      </c>
      <c r="F176" s="28">
        <f>(D176-C176)/E176</f>
        <v>74.999999999999943</v>
      </c>
      <c r="G176" s="18"/>
      <c r="H176" s="18"/>
      <c r="I176" s="19">
        <f>E176*50/C176</f>
        <v>1.9999999999999997E-2</v>
      </c>
      <c r="J176" s="87"/>
    </row>
    <row r="177" spans="1:16" ht="13.5" thickBot="1">
      <c r="A177" s="103"/>
      <c r="B177" s="81">
        <f>B176+7</f>
        <v>43933</v>
      </c>
      <c r="C177" s="20">
        <f>D176+G176-H176</f>
        <v>12320.510006331198</v>
      </c>
      <c r="D177" s="17">
        <f>C177+(C177*0.03)</f>
        <v>12690.125306521135</v>
      </c>
      <c r="E177" s="17">
        <f>C177/2500</f>
        <v>4.9282040025324791</v>
      </c>
      <c r="F177" s="28">
        <f>(D177-C177)/E177</f>
        <v>75.000000000000128</v>
      </c>
      <c r="G177" s="80"/>
      <c r="H177" s="80">
        <f>(D177-C169)*0.35</f>
        <v>935.34812173333603</v>
      </c>
      <c r="I177" s="19">
        <f>E177*50/C177</f>
        <v>1.9999999999999997E-2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topLeftCell="A4" workbookViewId="0">
      <selection activeCell="C25" sqref="C2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2">
        <f>(D4-C4)/C4</f>
        <v>-4.4999999999999606E-3</v>
      </c>
    </row>
    <row r="5" spans="1:16">
      <c r="A5" s="102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2">
        <f>(D5-C4)/C4</f>
        <v>-3.6953300000000008E-2</v>
      </c>
    </row>
    <row r="6" spans="1:16">
      <c r="A6" s="102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2">
        <f>(D6-C4)/C4</f>
        <v>-5.6214233999999981E-2</v>
      </c>
    </row>
    <row r="7" spans="1:16" ht="13.5" thickBot="1">
      <c r="A7" s="103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2">
        <f>(D7-C4)/C4</f>
        <v>3.5397653600032319E-5</v>
      </c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2">
        <f>(D9-C4)/C4</f>
        <v>-8.8367731498978183E-2</v>
      </c>
    </row>
    <row r="10" spans="1:16">
      <c r="A10" s="102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2">
        <f>(D10-C4)/C4</f>
        <v>-0.14151589275258769</v>
      </c>
    </row>
    <row r="11" spans="1:16">
      <c r="A11" s="102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2">
        <f>(D11-C4)/C4</f>
        <v>-4.5451521151602323E-2</v>
      </c>
    </row>
    <row r="12" spans="1:16" ht="13.5" thickBot="1">
      <c r="A12" s="103"/>
      <c r="B12" s="81">
        <f>B11+7</f>
        <v>42995</v>
      </c>
      <c r="C12" s="20">
        <f>D11+G11-H11</f>
        <v>1424.1863304418093</v>
      </c>
      <c r="D12" s="17">
        <f>C12+(C12*-0.073)</f>
        <v>1320.2207283195573</v>
      </c>
      <c r="E12" s="17">
        <f>C12/5500</f>
        <v>0.25894296917123805</v>
      </c>
      <c r="F12" s="37">
        <f>(D12-C12)/E12</f>
        <v>-401.49999999999966</v>
      </c>
      <c r="G12" s="18"/>
      <c r="H12" s="18"/>
      <c r="I12" s="19">
        <f>E12*50/C12</f>
        <v>9.0909090909090905E-3</v>
      </c>
      <c r="J12" s="92">
        <f>(D12-C4)/C4</f>
        <v>-0.1151335601075353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101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2">
        <f>(D14-C4)/C4</f>
        <v>-0.12424768443842768</v>
      </c>
    </row>
    <row r="15" spans="1:16">
      <c r="A15" s="102"/>
      <c r="B15" s="81">
        <f>B14+7</f>
        <v>43009</v>
      </c>
      <c r="C15" s="20">
        <f>D14+G14-H14</f>
        <v>1306.6224548178659</v>
      </c>
      <c r="D15" s="17">
        <f>C15+(C15*-0.0544)</f>
        <v>1235.542193275774</v>
      </c>
      <c r="E15" s="17">
        <f>C15/5500</f>
        <v>0.23756771905779381</v>
      </c>
      <c r="F15" s="37">
        <f>(D15-C15)/E15</f>
        <v>-299.19999999999987</v>
      </c>
      <c r="G15" s="18"/>
      <c r="H15" s="18"/>
      <c r="I15" s="19">
        <f>E15*50/C15</f>
        <v>9.0909090909090905E-3</v>
      </c>
      <c r="J15" s="92">
        <f>(D15-C4)/C4</f>
        <v>-0.17188861040497719</v>
      </c>
    </row>
    <row r="16" spans="1:16">
      <c r="A16" s="102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92">
        <f>(D16-C4)/C4</f>
        <v>-0.21983625986252905</v>
      </c>
    </row>
    <row r="17" spans="1:16" ht="13.5" thickBot="1">
      <c r="A17" s="103"/>
      <c r="B17" s="81">
        <f>B16+7</f>
        <v>43023</v>
      </c>
      <c r="C17" s="20">
        <f>D16+G16-H16</f>
        <v>1164.0043002851066</v>
      </c>
      <c r="D17" s="17">
        <f>C17+(C17*0.0774)</f>
        <v>1254.0982331271739</v>
      </c>
      <c r="E17" s="17">
        <f>C17/3000</f>
        <v>0.3880014334283689</v>
      </c>
      <c r="F17" s="34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92">
        <f>(C19-C4)/C4</f>
        <v>-0.11161611046312217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101">
        <v>4</v>
      </c>
      <c r="B19" s="81">
        <f>B17+7</f>
        <v>43030</v>
      </c>
      <c r="C19" s="20">
        <f>D17+G17-H17</f>
        <v>1325.4687631890217</v>
      </c>
      <c r="D19" s="17">
        <f>C19+(C19*0.0717)</f>
        <v>1420.5048735096746</v>
      </c>
      <c r="E19" s="17">
        <f>C19/3000</f>
        <v>0.44182292106300725</v>
      </c>
      <c r="F19" s="34">
        <f>(D19-C19)/E19</f>
        <v>215.09999999999991</v>
      </c>
      <c r="G19" s="18"/>
      <c r="H19" s="18"/>
      <c r="I19" s="19">
        <f>E19*50/C19</f>
        <v>1.6666666666666666E-2</v>
      </c>
      <c r="J19" s="92">
        <f>(D19-C4)/C4</f>
        <v>-4.791898558332805E-2</v>
      </c>
    </row>
    <row r="20" spans="1:16">
      <c r="A20" s="102"/>
      <c r="B20" s="81">
        <f>B19+7</f>
        <v>43037</v>
      </c>
      <c r="C20" s="20">
        <f>D19+G19-H19</f>
        <v>1420.5048735096746</v>
      </c>
      <c r="D20" s="17">
        <f>C20+(C20*0.09)</f>
        <v>1548.3503121255453</v>
      </c>
      <c r="E20" s="17">
        <f>C20/3000</f>
        <v>0.47350162450322486</v>
      </c>
      <c r="F20" s="34">
        <f>(D20-C20)/E20</f>
        <v>270.00000000000011</v>
      </c>
      <c r="G20" s="18"/>
      <c r="H20" s="18"/>
      <c r="I20" s="19">
        <f>E20*50/C20</f>
        <v>1.6666666666666666E-2</v>
      </c>
      <c r="J20" s="89">
        <f>(D20-C4)/C4</f>
        <v>3.7768305714172466E-2</v>
      </c>
    </row>
    <row r="21" spans="1:16">
      <c r="A21" s="102"/>
      <c r="B21" s="81">
        <f>B20+7</f>
        <v>43044</v>
      </c>
      <c r="C21" s="20">
        <f>D20+G20-H20</f>
        <v>1548.3503121255453</v>
      </c>
      <c r="D21" s="17">
        <f>C21+(C21*-0.0353)</f>
        <v>1493.6935461075136</v>
      </c>
      <c r="E21" s="17">
        <f>C21/3000</f>
        <v>0.51611677070851514</v>
      </c>
      <c r="F21" s="37">
        <f>(D21-C21)/E21</f>
        <v>-105.89999999999991</v>
      </c>
      <c r="G21" s="18"/>
      <c r="H21" s="18"/>
      <c r="I21" s="19">
        <f>E21*50/C21</f>
        <v>1.6666666666666666E-2</v>
      </c>
      <c r="J21" s="89">
        <f>(D21-C4)/C4</f>
        <v>1.1350845224622063E-3</v>
      </c>
    </row>
    <row r="22" spans="1:16" ht="13.5" thickBot="1">
      <c r="A22" s="103"/>
      <c r="B22" s="81">
        <f>B21+7</f>
        <v>43051</v>
      </c>
      <c r="C22" s="20">
        <f>D21+G21-H21</f>
        <v>1493.6935461075136</v>
      </c>
      <c r="D22" s="17">
        <f>C22+(C22*-0.1562)</f>
        <v>1260.3786142055201</v>
      </c>
      <c r="E22" s="17">
        <f>C22/3000</f>
        <v>0.49789784870250453</v>
      </c>
      <c r="F22" s="98">
        <f>(D22-C22)/E22</f>
        <v>-468.5999999999998</v>
      </c>
      <c r="G22" s="18"/>
      <c r="H22" s="18"/>
      <c r="I22" s="19">
        <f>E22*50/C22</f>
        <v>1.6666666666666666E-2</v>
      </c>
      <c r="J22" s="92">
        <f>(D22-C4)/C4</f>
        <v>-0.15524221567994634</v>
      </c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43058</v>
      </c>
      <c r="C24" s="20">
        <f>D22+G22-H22</f>
        <v>1260.3786142055201</v>
      </c>
      <c r="D24" s="17">
        <f>C24+(C24*0.081)</f>
        <v>1362.4692819561672</v>
      </c>
      <c r="E24" s="17">
        <f>C24/2500</f>
        <v>0.50415144568220804</v>
      </c>
      <c r="F24" s="34">
        <f>(D24-C24)/E24</f>
        <v>202.49999999999989</v>
      </c>
      <c r="G24" s="18"/>
      <c r="H24" s="18"/>
      <c r="I24" s="19">
        <f>E24*50/C24</f>
        <v>0.02</v>
      </c>
      <c r="J24" s="96">
        <f>(D24-C4)/C4</f>
        <v>-8.6816835150022018E-2</v>
      </c>
    </row>
    <row r="25" spans="1:16" ht="14.5">
      <c r="A25" s="102"/>
      <c r="B25" s="81">
        <f>B24+7</f>
        <v>43065</v>
      </c>
      <c r="C25" s="32">
        <f>D24+G24-H24</f>
        <v>1362.4692819561672</v>
      </c>
      <c r="D25" s="17">
        <f>C25+(C25*0.03)</f>
        <v>1403.3433604148522</v>
      </c>
      <c r="E25" s="17">
        <f>C25/2500</f>
        <v>0.54498771278246683</v>
      </c>
      <c r="F25" s="28">
        <f>(D25-C25)/E25</f>
        <v>75.000000000000085</v>
      </c>
      <c r="G25" s="18"/>
      <c r="H25" s="18"/>
      <c r="I25" s="19">
        <f>E25*50/C25</f>
        <v>0.02</v>
      </c>
      <c r="J25" s="87"/>
    </row>
    <row r="26" spans="1:16">
      <c r="A26" s="102"/>
      <c r="B26" s="81">
        <f>B25+7</f>
        <v>43072</v>
      </c>
      <c r="C26" s="20">
        <f>D25+G25-H25</f>
        <v>1403.3433604148522</v>
      </c>
      <c r="D26" s="17">
        <f>C26+(C26*0.03)</f>
        <v>1445.4436612272978</v>
      </c>
      <c r="E26" s="17">
        <f>C26/2500</f>
        <v>0.56133734416594083</v>
      </c>
      <c r="F26" s="28">
        <f>(D26-C26)/E26</f>
        <v>74.999999999999957</v>
      </c>
      <c r="G26" s="18"/>
      <c r="H26" s="18"/>
      <c r="I26" s="19">
        <f>E26*50/C26</f>
        <v>1.9999999999999997E-2</v>
      </c>
      <c r="J26" s="87"/>
    </row>
    <row r="27" spans="1:16" ht="13.5" thickBot="1">
      <c r="A27" s="103"/>
      <c r="B27" s="81">
        <f>B26+7</f>
        <v>43079</v>
      </c>
      <c r="C27" s="20">
        <f>D26+G26-H26</f>
        <v>1445.4436612272978</v>
      </c>
      <c r="D27" s="17">
        <f>C27+(C27*0.03)</f>
        <v>1488.8069710641166</v>
      </c>
      <c r="E27" s="17">
        <f>C27/2500</f>
        <v>0.57817746449091911</v>
      </c>
      <c r="F27" s="28">
        <f>(D27-C27)/E27</f>
        <v>74.999999999999886</v>
      </c>
      <c r="G27" s="18"/>
      <c r="H27" s="18"/>
      <c r="I27" s="19">
        <f>E27*50/C27</f>
        <v>0.02</v>
      </c>
      <c r="J27" s="87"/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43086</v>
      </c>
      <c r="C29" s="20">
        <f>D27+G27-H27</f>
        <v>1488.8069710641166</v>
      </c>
      <c r="D29" s="17">
        <f>C29+(C29*0.03)</f>
        <v>1533.4711801960402</v>
      </c>
      <c r="E29" s="17">
        <f>C29/2500</f>
        <v>0.59552278842564665</v>
      </c>
      <c r="F29" s="28">
        <f>(D29-C29)/E29</f>
        <v>75.000000000000171</v>
      </c>
      <c r="G29" s="18"/>
      <c r="H29" s="18"/>
      <c r="I29" s="19">
        <f>E29*50/C29</f>
        <v>0.02</v>
      </c>
      <c r="J29" s="87"/>
    </row>
    <row r="30" spans="1:16">
      <c r="A30" s="102"/>
      <c r="B30" s="81">
        <f>B29+7</f>
        <v>43093</v>
      </c>
      <c r="C30" s="20">
        <f>D29+G29-H29</f>
        <v>1533.4711801960402</v>
      </c>
      <c r="D30" s="17">
        <f>C30+(C30*0.03)</f>
        <v>1579.4753156019215</v>
      </c>
      <c r="E30" s="17">
        <f>C30/2500</f>
        <v>0.61338847207841607</v>
      </c>
      <c r="F30" s="28">
        <f>(D30-C30)/E30</f>
        <v>75.000000000000057</v>
      </c>
      <c r="G30" s="18"/>
      <c r="H30" s="18"/>
      <c r="I30" s="19">
        <f>E30*50/C30</f>
        <v>0.02</v>
      </c>
      <c r="J30" s="87"/>
    </row>
    <row r="31" spans="1:16">
      <c r="A31" s="102"/>
      <c r="B31" s="81">
        <f>B30+7</f>
        <v>43100</v>
      </c>
      <c r="C31" s="20">
        <f>D30+G30-H30</f>
        <v>1579.4753156019215</v>
      </c>
      <c r="D31" s="17">
        <f>C31+(C31*0.03)</f>
        <v>1626.8595750699792</v>
      </c>
      <c r="E31" s="17">
        <f>C31/2500</f>
        <v>0.63179012624076858</v>
      </c>
      <c r="F31" s="28">
        <f>(D31-C31)/E31</f>
        <v>75.000000000000142</v>
      </c>
      <c r="G31" s="18"/>
      <c r="H31" s="18"/>
      <c r="I31" s="19">
        <f>E31*50/C31</f>
        <v>0.02</v>
      </c>
      <c r="J31" s="87"/>
    </row>
    <row r="32" spans="1:16" ht="13.5" thickBot="1">
      <c r="A32" s="103"/>
      <c r="B32" s="81">
        <f>B31+7</f>
        <v>43107</v>
      </c>
      <c r="C32" s="20">
        <f>D31+G31-H31</f>
        <v>1626.8595750699792</v>
      </c>
      <c r="D32" s="17">
        <f>C32+(C32*0.03)</f>
        <v>1675.6653623220786</v>
      </c>
      <c r="E32" s="17">
        <f>C32/2500</f>
        <v>0.65074383002799163</v>
      </c>
      <c r="F32" s="28">
        <f>(D32-C32)/E32</f>
        <v>75.000000000000099</v>
      </c>
      <c r="G32" s="18"/>
      <c r="H32" s="80">
        <f>(D32-C19)*0.35</f>
        <v>122.56880969656991</v>
      </c>
      <c r="I32" s="19">
        <f>E32*50/C32</f>
        <v>0.02</v>
      </c>
      <c r="J32" s="87"/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43114</v>
      </c>
      <c r="C34" s="20">
        <f>D32+G32-H32</f>
        <v>1553.0965526255088</v>
      </c>
      <c r="D34" s="17">
        <f>C34+(C34*0.03)</f>
        <v>1599.6894492042741</v>
      </c>
      <c r="E34" s="17">
        <f>C34/2500</f>
        <v>0.62123862105020355</v>
      </c>
      <c r="F34" s="28">
        <f>(D34-C34)/E34</f>
        <v>74.999999999999972</v>
      </c>
      <c r="G34" s="18"/>
      <c r="H34" s="18"/>
      <c r="I34" s="19">
        <f>E34*50/C34</f>
        <v>0.02</v>
      </c>
      <c r="J34" s="87"/>
    </row>
    <row r="35" spans="1:16">
      <c r="A35" s="102"/>
      <c r="B35" s="81">
        <f>B34+7</f>
        <v>43121</v>
      </c>
      <c r="C35" s="20">
        <f>D34+G34-H34</f>
        <v>1599.6894492042741</v>
      </c>
      <c r="D35" s="17">
        <f>C35+(C35*0.03)</f>
        <v>1647.6801326804023</v>
      </c>
      <c r="E35" s="17">
        <f>C35/2500</f>
        <v>0.63987577968170961</v>
      </c>
      <c r="F35" s="28">
        <f>(D35-C35)/E35</f>
        <v>74.999999999999957</v>
      </c>
      <c r="G35" s="18"/>
      <c r="H35" s="18"/>
      <c r="I35" s="19">
        <f>E35*50/C35</f>
        <v>0.02</v>
      </c>
      <c r="J35" s="87"/>
    </row>
    <row r="36" spans="1:16">
      <c r="A36" s="102"/>
      <c r="B36" s="81">
        <f>B35+7</f>
        <v>43128</v>
      </c>
      <c r="C36" s="20">
        <f>D35+G35-H35</f>
        <v>1647.6801326804023</v>
      </c>
      <c r="D36" s="17">
        <f>C36+(C36*0.03)</f>
        <v>1697.1105366608144</v>
      </c>
      <c r="E36" s="17">
        <f>C36/2500</f>
        <v>0.65907205307216088</v>
      </c>
      <c r="F36" s="28">
        <f>(D36-C36)/E36</f>
        <v>75.000000000000156</v>
      </c>
      <c r="G36" s="18"/>
      <c r="H36" s="18"/>
      <c r="I36" s="19">
        <f>E36*50/C36</f>
        <v>0.02</v>
      </c>
      <c r="J36" s="87"/>
    </row>
    <row r="37" spans="1:16" ht="13.5" thickBot="1">
      <c r="A37" s="103"/>
      <c r="B37" s="81">
        <f>B36+7</f>
        <v>43135</v>
      </c>
      <c r="C37" s="20">
        <f>D36+G36-H36</f>
        <v>1697.1105366608144</v>
      </c>
      <c r="D37" s="17">
        <f>C37+(C37*0.03)</f>
        <v>1748.0238527606389</v>
      </c>
      <c r="E37" s="17">
        <f>C37/2500</f>
        <v>0.67884421466432576</v>
      </c>
      <c r="F37" s="28">
        <f>(D37-C37)/E37</f>
        <v>75.000000000000014</v>
      </c>
      <c r="G37" s="80"/>
      <c r="H37" s="80"/>
      <c r="I37" s="19">
        <f>E37*50/C37</f>
        <v>1.9999999999999997E-2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43142</v>
      </c>
      <c r="C39" s="20">
        <f>D37+G37-H37</f>
        <v>1748.0238527606389</v>
      </c>
      <c r="D39" s="17">
        <f>C39+(C39*0.03)</f>
        <v>1800.464568343458</v>
      </c>
      <c r="E39" s="17">
        <f>C39/2500</f>
        <v>0.69920954110425559</v>
      </c>
      <c r="F39" s="28">
        <f>(D39-C39)/E39</f>
        <v>75</v>
      </c>
      <c r="G39" s="18"/>
      <c r="H39" s="18"/>
      <c r="I39" s="19">
        <f>E39*50/C39</f>
        <v>0.02</v>
      </c>
      <c r="J39" s="87"/>
    </row>
    <row r="40" spans="1:16">
      <c r="A40" s="102"/>
      <c r="B40" s="81">
        <f>B39+7</f>
        <v>43149</v>
      </c>
      <c r="C40" s="20">
        <f>D39+G39-H39</f>
        <v>1800.464568343458</v>
      </c>
      <c r="D40" s="17">
        <f>C40+(C40*0.03)</f>
        <v>1854.4785053937617</v>
      </c>
      <c r="E40" s="17">
        <f>C40/2500</f>
        <v>0.72018582733738323</v>
      </c>
      <c r="F40" s="28">
        <f>(D40-C40)/E40</f>
        <v>74.999999999999858</v>
      </c>
      <c r="G40" s="18"/>
      <c r="H40" s="18"/>
      <c r="I40" s="19">
        <f>E40*50/C40</f>
        <v>0.02</v>
      </c>
      <c r="J40" s="87"/>
    </row>
    <row r="41" spans="1:16">
      <c r="A41" s="102"/>
      <c r="B41" s="81">
        <f>B40+7</f>
        <v>43156</v>
      </c>
      <c r="C41" s="20">
        <f>D40+G40-H40</f>
        <v>1854.4785053937617</v>
      </c>
      <c r="D41" s="17">
        <f>C41+(C41*0.03)</f>
        <v>1910.1128605555746</v>
      </c>
      <c r="E41" s="17">
        <f>C41/2500</f>
        <v>0.74179140215750472</v>
      </c>
      <c r="F41" s="28">
        <f>(D41-C41)/E41</f>
        <v>75.000000000000057</v>
      </c>
      <c r="G41" s="18"/>
      <c r="H41" s="18"/>
      <c r="I41" s="19">
        <f>E41*50/C41</f>
        <v>0.02</v>
      </c>
      <c r="J41" s="87"/>
    </row>
    <row r="42" spans="1:16" ht="13.5" thickBot="1">
      <c r="A42" s="103"/>
      <c r="B42" s="81">
        <f>B41+7</f>
        <v>43163</v>
      </c>
      <c r="C42" s="20">
        <f>D41+G41-H41</f>
        <v>1910.1128605555746</v>
      </c>
      <c r="D42" s="17">
        <f>C42+(C42*0.03)</f>
        <v>1967.4162463722419</v>
      </c>
      <c r="E42" s="17">
        <f>C42/2500</f>
        <v>0.7640451442222298</v>
      </c>
      <c r="F42" s="28">
        <f>(D42-C42)/E42</f>
        <v>75.000000000000071</v>
      </c>
      <c r="G42" s="80"/>
      <c r="H42" s="80"/>
      <c r="I42" s="19">
        <f>E42*50/C42</f>
        <v>1.9999999999999997E-2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43170</v>
      </c>
      <c r="C44" s="20">
        <f>D42+G42-H42</f>
        <v>1967.4162463722419</v>
      </c>
      <c r="D44" s="17">
        <f>C44+(C44*0.03)</f>
        <v>2026.4387337634091</v>
      </c>
      <c r="E44" s="17">
        <f>C44/2500</f>
        <v>0.78696649854889678</v>
      </c>
      <c r="F44" s="28">
        <f>(D44-C44)/E44</f>
        <v>75</v>
      </c>
      <c r="G44" s="18"/>
      <c r="H44" s="18"/>
      <c r="I44" s="19">
        <f>E44*50/C44</f>
        <v>0.02</v>
      </c>
      <c r="J44" s="87"/>
    </row>
    <row r="45" spans="1:16">
      <c r="A45" s="102"/>
      <c r="B45" s="81">
        <f>B44+7</f>
        <v>43177</v>
      </c>
      <c r="C45" s="20">
        <f>D44+G44-H44</f>
        <v>2026.4387337634091</v>
      </c>
      <c r="D45" s="17">
        <f>C45+(C45*0.03)</f>
        <v>2087.2318957763114</v>
      </c>
      <c r="E45" s="17">
        <f>C45/2500</f>
        <v>0.81057549350536362</v>
      </c>
      <c r="F45" s="28">
        <f>(D45-C45)/E45</f>
        <v>74.999999999999986</v>
      </c>
      <c r="G45" s="18"/>
      <c r="H45" s="18"/>
      <c r="I45" s="19">
        <f>E45*50/C45</f>
        <v>0.02</v>
      </c>
      <c r="J45" s="87"/>
    </row>
    <row r="46" spans="1:16">
      <c r="A46" s="102"/>
      <c r="B46" s="81">
        <f>B45+7</f>
        <v>43184</v>
      </c>
      <c r="C46" s="20">
        <f>D45+G45-H45</f>
        <v>2087.2318957763114</v>
      </c>
      <c r="D46" s="17">
        <f>C46+(C46*0.03)</f>
        <v>2149.8488526496008</v>
      </c>
      <c r="E46" s="17">
        <f>C46/2500</f>
        <v>0.83489275831052456</v>
      </c>
      <c r="F46" s="28">
        <f>(D46-C46)/E46</f>
        <v>75.000000000000043</v>
      </c>
      <c r="G46" s="18"/>
      <c r="H46" s="18"/>
      <c r="I46" s="19">
        <f>E46*50/C46</f>
        <v>0.02</v>
      </c>
      <c r="J46" s="87"/>
    </row>
    <row r="47" spans="1:16" ht="13.5" thickBot="1">
      <c r="A47" s="103"/>
      <c r="B47" s="81">
        <f>B46+7</f>
        <v>43191</v>
      </c>
      <c r="C47" s="20">
        <f>D46+G46-H46</f>
        <v>2149.8488526496008</v>
      </c>
      <c r="D47" s="17">
        <f>C47+(C47*0.03)</f>
        <v>2214.3443182290889</v>
      </c>
      <c r="E47" s="17">
        <f>C47/2500</f>
        <v>0.85993954105984027</v>
      </c>
      <c r="F47" s="28">
        <f>(D47-C47)/E47</f>
        <v>75.000000000000156</v>
      </c>
      <c r="G47" s="80"/>
      <c r="H47" s="80">
        <f>(D47-C34)*0.35</f>
        <v>231.43671796125301</v>
      </c>
      <c r="I47" s="19">
        <f>E47*50/C47</f>
        <v>0.02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43198</v>
      </c>
      <c r="C49" s="20">
        <f>D47+G47-H47</f>
        <v>1982.907600267836</v>
      </c>
      <c r="D49" s="17">
        <f>C49+(C49*0.03)</f>
        <v>2042.3948282758711</v>
      </c>
      <c r="E49" s="17">
        <f>C49/2500</f>
        <v>0.79316304010713434</v>
      </c>
      <c r="F49" s="28">
        <f>(D49-C49)/E49</f>
        <v>75.000000000000057</v>
      </c>
      <c r="G49" s="18"/>
      <c r="H49" s="18"/>
      <c r="I49" s="19">
        <f>E49*50/C49</f>
        <v>0.02</v>
      </c>
      <c r="J49" s="87"/>
    </row>
    <row r="50" spans="1:16">
      <c r="A50" s="102"/>
      <c r="B50" s="81">
        <f>B49+7</f>
        <v>43205</v>
      </c>
      <c r="C50" s="20">
        <f>D49+G49-H49</f>
        <v>2042.3948282758711</v>
      </c>
      <c r="D50" s="17">
        <f>C50+(C50*0.03)</f>
        <v>2103.6666731241471</v>
      </c>
      <c r="E50" s="17">
        <f>C50/2500</f>
        <v>0.81695793131034844</v>
      </c>
      <c r="F50" s="28">
        <f>(D50-C50)/E50</f>
        <v>74.999999999999872</v>
      </c>
      <c r="G50" s="18"/>
      <c r="H50" s="18"/>
      <c r="I50" s="19">
        <f>E50*50/C50</f>
        <v>0.02</v>
      </c>
      <c r="J50" s="87"/>
    </row>
    <row r="51" spans="1:16">
      <c r="A51" s="102"/>
      <c r="B51" s="81">
        <f>B50+7</f>
        <v>43212</v>
      </c>
      <c r="C51" s="20">
        <f>D50+G50-H50</f>
        <v>2103.6666731241471</v>
      </c>
      <c r="D51" s="17">
        <f>C51+(C51*0.03)</f>
        <v>2166.7766733178714</v>
      </c>
      <c r="E51" s="17">
        <f>C51/2500</f>
        <v>0.84146666924965885</v>
      </c>
      <c r="F51" s="28">
        <f>(D51-C51)/E51</f>
        <v>74.999999999999886</v>
      </c>
      <c r="G51" s="18"/>
      <c r="H51" s="18"/>
      <c r="I51" s="19">
        <f>E51*50/C51</f>
        <v>0.02</v>
      </c>
      <c r="J51" s="87"/>
    </row>
    <row r="52" spans="1:16" ht="13.5" thickBot="1">
      <c r="A52" s="103"/>
      <c r="B52" s="81">
        <f>B51+7</f>
        <v>43219</v>
      </c>
      <c r="C52" s="20">
        <f>D51+G51-H51</f>
        <v>2166.7766733178714</v>
      </c>
      <c r="D52" s="17">
        <f>C52+(C52*0.03)</f>
        <v>2231.7799735174076</v>
      </c>
      <c r="E52" s="17">
        <f>C52/2500</f>
        <v>0.86671066932714858</v>
      </c>
      <c r="F52" s="28">
        <f>(D52-C52)/E52</f>
        <v>75.000000000000028</v>
      </c>
      <c r="G52" s="80"/>
      <c r="H52" s="80"/>
      <c r="I52" s="19">
        <f>E52*50/C52</f>
        <v>1.9999999999999997E-2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43226</v>
      </c>
      <c r="C54" s="20">
        <f>D52+G52-H52</f>
        <v>2231.7799735174076</v>
      </c>
      <c r="D54" s="17">
        <f>C54+(C54*0.03)</f>
        <v>2298.7333727229297</v>
      </c>
      <c r="E54" s="17">
        <f>C54/2500</f>
        <v>0.89271198940696306</v>
      </c>
      <c r="F54" s="28">
        <f>(D54-C54)/E54</f>
        <v>74.999999999999901</v>
      </c>
      <c r="G54" s="18"/>
      <c r="H54" s="18"/>
      <c r="I54" s="19">
        <f>E54*50/C54</f>
        <v>0.02</v>
      </c>
      <c r="J54" s="87"/>
    </row>
    <row r="55" spans="1:16">
      <c r="A55" s="102"/>
      <c r="B55" s="81">
        <f>B54+7</f>
        <v>43233</v>
      </c>
      <c r="C55" s="20">
        <f>D54+G54-H54</f>
        <v>2298.7333727229297</v>
      </c>
      <c r="D55" s="17">
        <f>C55+(C55*0.03)</f>
        <v>2367.6953739046176</v>
      </c>
      <c r="E55" s="17">
        <f>C55/2500</f>
        <v>0.91949334908917191</v>
      </c>
      <c r="F55" s="28">
        <f>(D55-C55)/E55</f>
        <v>74.999999999999915</v>
      </c>
      <c r="G55" s="18"/>
      <c r="H55" s="18"/>
      <c r="I55" s="19">
        <f>E55*50/C55</f>
        <v>0.02</v>
      </c>
      <c r="J55" s="87"/>
    </row>
    <row r="56" spans="1:16">
      <c r="A56" s="102"/>
      <c r="B56" s="81">
        <f>B55+7</f>
        <v>43240</v>
      </c>
      <c r="C56" s="20">
        <f>D55+G55-H55</f>
        <v>2367.6953739046176</v>
      </c>
      <c r="D56" s="17">
        <f>C56+(C56*0.03)</f>
        <v>2438.726235121756</v>
      </c>
      <c r="E56" s="17">
        <f>C56/2500</f>
        <v>0.94707814956184699</v>
      </c>
      <c r="F56" s="28">
        <f>(D56-C56)/E56</f>
        <v>74.999999999999872</v>
      </c>
      <c r="G56" s="18"/>
      <c r="H56" s="18"/>
      <c r="I56" s="19">
        <f>E56*50/C56</f>
        <v>0.02</v>
      </c>
      <c r="J56" s="87"/>
    </row>
    <row r="57" spans="1:16" ht="13.5" thickBot="1">
      <c r="A57" s="103"/>
      <c r="B57" s="81">
        <f>B56+7</f>
        <v>43247</v>
      </c>
      <c r="C57" s="20">
        <f>D56+G56-H56</f>
        <v>2438.726235121756</v>
      </c>
      <c r="D57" s="17">
        <f>C57+(C57*0.03)</f>
        <v>2511.8880221754084</v>
      </c>
      <c r="E57" s="17">
        <f>C57/2500</f>
        <v>0.97549049404870236</v>
      </c>
      <c r="F57" s="28">
        <f>(D57-C57)/E57</f>
        <v>74.999999999999773</v>
      </c>
      <c r="G57" s="80"/>
      <c r="H57" s="80"/>
      <c r="I57" s="19">
        <f>E57*50/C57</f>
        <v>1.9999999999999997E-2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43254</v>
      </c>
      <c r="C59" s="20">
        <f>D57+G57-H57</f>
        <v>2511.8880221754084</v>
      </c>
      <c r="D59" s="17">
        <f>C59+(C59*0.03)</f>
        <v>2587.2446628406706</v>
      </c>
      <c r="E59" s="17">
        <f>C59/2500</f>
        <v>1.0047552088701635</v>
      </c>
      <c r="F59" s="28">
        <f>(D59-C59)/E59</f>
        <v>74.999999999999886</v>
      </c>
      <c r="G59" s="18"/>
      <c r="H59" s="18"/>
      <c r="I59" s="19">
        <f>E59*50/C59</f>
        <v>0.02</v>
      </c>
      <c r="J59" s="87"/>
    </row>
    <row r="60" spans="1:16">
      <c r="A60" s="102"/>
      <c r="B60" s="81">
        <f>B59+7</f>
        <v>43261</v>
      </c>
      <c r="C60" s="20">
        <f>D59+G59-H59</f>
        <v>2587.2446628406706</v>
      </c>
      <c r="D60" s="17">
        <f>C60+(C60*0.03)</f>
        <v>2664.8620027258908</v>
      </c>
      <c r="E60" s="17">
        <f>C60/2500</f>
        <v>1.0348978651362681</v>
      </c>
      <c r="F60" s="28">
        <f>(D60-C60)/E60</f>
        <v>75.000000000000071</v>
      </c>
      <c r="G60" s="18"/>
      <c r="H60" s="18"/>
      <c r="I60" s="19">
        <f>E60*50/C60</f>
        <v>1.9999999999999997E-2</v>
      </c>
      <c r="J60" s="87"/>
    </row>
    <row r="61" spans="1:16">
      <c r="A61" s="102"/>
      <c r="B61" s="81">
        <f>B60+7</f>
        <v>43268</v>
      </c>
      <c r="C61" s="20">
        <f>D60+G60-H60</f>
        <v>2664.8620027258908</v>
      </c>
      <c r="D61" s="17">
        <f>C61+(C61*0.03)</f>
        <v>2744.8078628076673</v>
      </c>
      <c r="E61" s="17">
        <f>C61/2500</f>
        <v>1.0659448010903563</v>
      </c>
      <c r="F61" s="28">
        <f>(D61-C61)/E61</f>
        <v>74.999999999999858</v>
      </c>
      <c r="G61" s="18"/>
      <c r="H61" s="18"/>
      <c r="I61" s="19">
        <f>E61*50/C61</f>
        <v>0.02</v>
      </c>
      <c r="J61" s="87"/>
    </row>
    <row r="62" spans="1:16" ht="13.5" thickBot="1">
      <c r="A62" s="103"/>
      <c r="B62" s="81">
        <f>B61+7</f>
        <v>43275</v>
      </c>
      <c r="C62" s="20">
        <f>D61+G61-H61</f>
        <v>2744.8078628076673</v>
      </c>
      <c r="D62" s="17">
        <f>C62+(C62*0.03)</f>
        <v>2827.1520986918972</v>
      </c>
      <c r="E62" s="17">
        <f>C62/2500</f>
        <v>1.0979231451230669</v>
      </c>
      <c r="F62" s="28">
        <f>(D62-C62)/E62</f>
        <v>74.999999999999872</v>
      </c>
      <c r="G62" s="80"/>
      <c r="H62" s="80">
        <f>(D62-C49)*0.35</f>
        <v>295.4855744484214</v>
      </c>
      <c r="I62" s="19">
        <f>E62*50/C62</f>
        <v>0.02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43282</v>
      </c>
      <c r="C64" s="20">
        <f>D62+G62-H62</f>
        <v>2531.6665242434756</v>
      </c>
      <c r="D64" s="17">
        <f>C64+(C64*0.03)</f>
        <v>2607.6165199707798</v>
      </c>
      <c r="E64" s="17">
        <f>C64/2500</f>
        <v>1.0126666096973902</v>
      </c>
      <c r="F64" s="28">
        <f>(D64-C64)/E64</f>
        <v>74.999999999999943</v>
      </c>
      <c r="G64" s="17"/>
      <c r="H64" s="79"/>
      <c r="I64" s="19">
        <f>E64*50/C64</f>
        <v>0.02</v>
      </c>
      <c r="J64" s="87"/>
    </row>
    <row r="65" spans="1:16">
      <c r="A65" s="102"/>
      <c r="B65" s="81">
        <f>B64+7</f>
        <v>43289</v>
      </c>
      <c r="C65" s="20">
        <f>D64+G64-H64</f>
        <v>2607.6165199707798</v>
      </c>
      <c r="D65" s="17">
        <f>C65+(C65*0.03)</f>
        <v>2685.8450155699034</v>
      </c>
      <c r="E65" s="17">
        <f>C65/2500</f>
        <v>1.0430466079883118</v>
      </c>
      <c r="F65" s="28">
        <f>(D65-C65)/E65</f>
        <v>75.000000000000171</v>
      </c>
      <c r="G65" s="17"/>
      <c r="H65" s="79"/>
      <c r="I65" s="19">
        <f>E65*50/C65</f>
        <v>1.9999999999999997E-2</v>
      </c>
      <c r="J65" s="87"/>
    </row>
    <row r="66" spans="1:16">
      <c r="A66" s="102"/>
      <c r="B66" s="81">
        <f>B65+7</f>
        <v>43296</v>
      </c>
      <c r="C66" s="20">
        <f>D65+G65-H65</f>
        <v>2685.8450155699034</v>
      </c>
      <c r="D66" s="17">
        <f>C66+(C66*0.03)</f>
        <v>2766.4203660370003</v>
      </c>
      <c r="E66" s="17">
        <f>C66/2500</f>
        <v>1.0743380062279613</v>
      </c>
      <c r="F66" s="28">
        <f>(D66-C66)/E66</f>
        <v>74.999999999999901</v>
      </c>
      <c r="G66" s="17"/>
      <c r="H66" s="79"/>
      <c r="I66" s="19">
        <f>E66*50/C66</f>
        <v>0.02</v>
      </c>
      <c r="J66" s="87"/>
    </row>
    <row r="67" spans="1:16" ht="13.5" thickBot="1">
      <c r="A67" s="103"/>
      <c r="B67" s="81">
        <f>B66+7</f>
        <v>43303</v>
      </c>
      <c r="C67" s="20">
        <f>D66+G66-H66</f>
        <v>2766.4203660370003</v>
      </c>
      <c r="D67" s="17">
        <f>C67+(C67*0.03)</f>
        <v>2849.4129770181103</v>
      </c>
      <c r="E67" s="17">
        <f>C67/2500</f>
        <v>1.1065681464148001</v>
      </c>
      <c r="F67" s="28">
        <f>(D67-C67)/E67</f>
        <v>74.999999999999929</v>
      </c>
      <c r="G67" s="80"/>
      <c r="H67" s="80"/>
      <c r="I67" s="19">
        <f>E67*50/C67</f>
        <v>0.02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43310</v>
      </c>
      <c r="C69" s="20">
        <f>D67+G67-H67</f>
        <v>2849.4129770181103</v>
      </c>
      <c r="D69" s="17">
        <f>C69+(C69*0.03)</f>
        <v>2934.8953663286534</v>
      </c>
      <c r="E69" s="17">
        <f>C69/2500</f>
        <v>1.1397651908072441</v>
      </c>
      <c r="F69" s="28">
        <f>(D69-C69)/E69</f>
        <v>74.999999999999829</v>
      </c>
      <c r="G69" s="18"/>
      <c r="H69" s="18"/>
      <c r="I69" s="19">
        <f>E69*50/C69</f>
        <v>0.02</v>
      </c>
      <c r="J69" s="87"/>
    </row>
    <row r="70" spans="1:16">
      <c r="A70" s="102"/>
      <c r="B70" s="81">
        <f>B69+7</f>
        <v>43317</v>
      </c>
      <c r="C70" s="20">
        <f>D69+G69-H69</f>
        <v>2934.8953663286534</v>
      </c>
      <c r="D70" s="17">
        <f>C70+(C70*0.03)</f>
        <v>3022.9422273185128</v>
      </c>
      <c r="E70" s="17">
        <f>C70/2500</f>
        <v>1.1739581465314612</v>
      </c>
      <c r="F70" s="28">
        <f>(D70-C70)/E70</f>
        <v>74.999999999999829</v>
      </c>
      <c r="G70" s="18"/>
      <c r="H70" s="18"/>
      <c r="I70" s="19">
        <f>E70*50/C70</f>
        <v>1.9999999999999997E-2</v>
      </c>
      <c r="J70" s="87"/>
    </row>
    <row r="71" spans="1:16">
      <c r="A71" s="102"/>
      <c r="B71" s="81">
        <f>B70+7</f>
        <v>43324</v>
      </c>
      <c r="C71" s="20">
        <f>D70+G70-H70</f>
        <v>3022.9422273185128</v>
      </c>
      <c r="D71" s="17">
        <f>C71+(C71*0.03)</f>
        <v>3113.6304941380681</v>
      </c>
      <c r="E71" s="17">
        <f>C71/2500</f>
        <v>1.2091768909274052</v>
      </c>
      <c r="F71" s="28">
        <f>(D71-C71)/E71</f>
        <v>74.999999999999957</v>
      </c>
      <c r="G71" s="18"/>
      <c r="H71" s="18"/>
      <c r="I71" s="19">
        <f>E71*50/C71</f>
        <v>0.02</v>
      </c>
      <c r="J71" s="87"/>
    </row>
    <row r="72" spans="1:16" ht="13.5" thickBot="1">
      <c r="A72" s="103"/>
      <c r="B72" s="81">
        <f>B71+7</f>
        <v>43331</v>
      </c>
      <c r="C72" s="20">
        <f>D71+G71-H71</f>
        <v>3113.6304941380681</v>
      </c>
      <c r="D72" s="17">
        <f>C72+(C72*0.03)</f>
        <v>3207.03940896221</v>
      </c>
      <c r="E72" s="17">
        <f>C72/2500</f>
        <v>1.2454521976552273</v>
      </c>
      <c r="F72" s="28">
        <f>(D72-C72)/E72</f>
        <v>74.999999999999886</v>
      </c>
      <c r="G72" s="80"/>
      <c r="H72" s="80"/>
      <c r="I72" s="19">
        <f>E72*50/C72</f>
        <v>0.02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43338</v>
      </c>
      <c r="C74" s="20">
        <f>D72+G72-H72</f>
        <v>3207.03940896221</v>
      </c>
      <c r="D74" s="17">
        <f>C74+(C74*0.03)</f>
        <v>3303.2505912310762</v>
      </c>
      <c r="E74" s="17">
        <f>C74/2500</f>
        <v>1.282815763584884</v>
      </c>
      <c r="F74" s="28">
        <f>(D74-C74)/E74</f>
        <v>74.999999999999915</v>
      </c>
      <c r="G74" s="18"/>
      <c r="H74" s="18"/>
      <c r="I74" s="19">
        <f>E74*50/C74</f>
        <v>0.02</v>
      </c>
      <c r="J74" s="87"/>
    </row>
    <row r="75" spans="1:16">
      <c r="A75" s="102"/>
      <c r="B75" s="81">
        <f>B74+7</f>
        <v>43345</v>
      </c>
      <c r="C75" s="20">
        <f>D74+G74-H74</f>
        <v>3303.2505912310762</v>
      </c>
      <c r="D75" s="17">
        <f>C75+(C75*0.03)</f>
        <v>3402.3481089680085</v>
      </c>
      <c r="E75" s="17">
        <f>C75/2500</f>
        <v>1.3213002364924304</v>
      </c>
      <c r="F75" s="28">
        <f>(D75-C75)/E75</f>
        <v>75.000000000000043</v>
      </c>
      <c r="G75" s="18"/>
      <c r="H75" s="18"/>
      <c r="I75" s="19">
        <f>E75*50/C75</f>
        <v>0.02</v>
      </c>
      <c r="J75" s="87"/>
    </row>
    <row r="76" spans="1:16">
      <c r="A76" s="102"/>
      <c r="B76" s="81">
        <f>B75+7</f>
        <v>43352</v>
      </c>
      <c r="C76" s="20">
        <f>D75+G75-H75</f>
        <v>3402.3481089680085</v>
      </c>
      <c r="D76" s="17">
        <f>C76+(C76*0.03)</f>
        <v>3504.418552237049</v>
      </c>
      <c r="E76" s="17">
        <f>C76/2500</f>
        <v>1.3609392435872034</v>
      </c>
      <c r="F76" s="28">
        <f>(D76-C76)/E76</f>
        <v>75.000000000000128</v>
      </c>
      <c r="G76" s="18"/>
      <c r="H76" s="18"/>
      <c r="I76" s="19">
        <f>E76*50/C76</f>
        <v>1.9999999999999997E-2</v>
      </c>
      <c r="J76" s="87"/>
    </row>
    <row r="77" spans="1:16" ht="13.5" thickBot="1">
      <c r="A77" s="103"/>
      <c r="B77" s="81">
        <f>B76+7</f>
        <v>43359</v>
      </c>
      <c r="C77" s="20">
        <f>D76+G76-H76</f>
        <v>3504.418552237049</v>
      </c>
      <c r="D77" s="17">
        <f>C77+(C77*0.03)</f>
        <v>3609.5511088041603</v>
      </c>
      <c r="E77" s="17">
        <f>C77/2500</f>
        <v>1.4017674208948196</v>
      </c>
      <c r="F77" s="28">
        <f>(D77-C77)/E77</f>
        <v>74.999999999999915</v>
      </c>
      <c r="G77" s="80"/>
      <c r="H77" s="80">
        <f>(D77-C64)*0.35</f>
        <v>377.25960459623963</v>
      </c>
      <c r="I77" s="19">
        <f>E77*50/C77</f>
        <v>0.02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43366</v>
      </c>
      <c r="C79" s="20">
        <f>D77+G77-H77</f>
        <v>3232.2915042079208</v>
      </c>
      <c r="D79" s="17">
        <f>C79+(C79*0.03)</f>
        <v>3329.2602493341583</v>
      </c>
      <c r="E79" s="17">
        <f>C79/2500</f>
        <v>1.2929166016831684</v>
      </c>
      <c r="F79" s="28">
        <f>(D79-C79)/E79</f>
        <v>74.999999999999929</v>
      </c>
      <c r="G79" s="18"/>
      <c r="H79" s="18"/>
      <c r="I79" s="19">
        <f>E79*50/C79</f>
        <v>0.02</v>
      </c>
      <c r="J79" s="87"/>
    </row>
    <row r="80" spans="1:16">
      <c r="A80" s="102"/>
      <c r="B80" s="81">
        <f>B79+7</f>
        <v>43373</v>
      </c>
      <c r="C80" s="20">
        <f>D79+G79-H79</f>
        <v>3329.2602493341583</v>
      </c>
      <c r="D80" s="17">
        <f>C80+(C80*0.03)</f>
        <v>3429.1380568141831</v>
      </c>
      <c r="E80" s="17">
        <f>C80/2500</f>
        <v>1.3317040997336633</v>
      </c>
      <c r="F80" s="28">
        <f>(D80-C80)/E80</f>
        <v>75.000000000000028</v>
      </c>
      <c r="G80" s="18"/>
      <c r="H80" s="18"/>
      <c r="I80" s="19">
        <f>E80*50/C80</f>
        <v>0.02</v>
      </c>
      <c r="J80" s="87"/>
    </row>
    <row r="81" spans="1:16">
      <c r="A81" s="102"/>
      <c r="B81" s="81">
        <f>B80+7</f>
        <v>43380</v>
      </c>
      <c r="C81" s="20">
        <f>D80+G80-H80</f>
        <v>3429.1380568141831</v>
      </c>
      <c r="D81" s="17">
        <f>C81+(C81*0.03)</f>
        <v>3532.0121985186088</v>
      </c>
      <c r="E81" s="17">
        <f>C81/2500</f>
        <v>1.3716552227256733</v>
      </c>
      <c r="F81" s="28">
        <f>(D81-C81)/E81</f>
        <v>75.000000000000156</v>
      </c>
      <c r="G81" s="18"/>
      <c r="H81" s="18"/>
      <c r="I81" s="19">
        <f>E81*50/C81</f>
        <v>0.02</v>
      </c>
      <c r="J81" s="87"/>
    </row>
    <row r="82" spans="1:16" ht="13.5" thickBot="1">
      <c r="A82" s="103"/>
      <c r="B82" s="81">
        <f>B81+7</f>
        <v>43387</v>
      </c>
      <c r="C82" s="20">
        <f>D81+G81-H81</f>
        <v>3532.0121985186088</v>
      </c>
      <c r="D82" s="17">
        <f>C82+(C82*0.03)</f>
        <v>3637.972564474167</v>
      </c>
      <c r="E82" s="17">
        <f>C82/2500</f>
        <v>1.4128048794074435</v>
      </c>
      <c r="F82" s="28">
        <f>(D82-C82)/E82</f>
        <v>74.999999999999986</v>
      </c>
      <c r="G82" s="80"/>
      <c r="H82" s="80"/>
      <c r="I82" s="19">
        <f>E82*50/C82</f>
        <v>1.9999999999999997E-2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43394</v>
      </c>
      <c r="C84" s="20">
        <f>D82+G82-H82</f>
        <v>3637.972564474167</v>
      </c>
      <c r="D84" s="17">
        <f>C84+(C84*0.03)</f>
        <v>3747.1117414083919</v>
      </c>
      <c r="E84" s="17">
        <f>C84/2500</f>
        <v>1.4551890257896669</v>
      </c>
      <c r="F84" s="28">
        <f>(D84-C84)/E84</f>
        <v>74.999999999999929</v>
      </c>
      <c r="G84" s="18"/>
      <c r="H84" s="18"/>
      <c r="I84" s="19">
        <f>E84*50/C84</f>
        <v>2.0000000000000004E-2</v>
      </c>
      <c r="J84" s="87"/>
    </row>
    <row r="85" spans="1:16">
      <c r="A85" s="102"/>
      <c r="B85" s="81">
        <f>B84+7</f>
        <v>43401</v>
      </c>
      <c r="C85" s="20">
        <f>D84+G84-H84</f>
        <v>3747.1117414083919</v>
      </c>
      <c r="D85" s="17">
        <f>C85+(C85*0.03)</f>
        <v>3859.5250936506436</v>
      </c>
      <c r="E85" s="17">
        <f>C85/2500</f>
        <v>1.4988446965633568</v>
      </c>
      <c r="F85" s="28">
        <f>(D85-C85)/E85</f>
        <v>74.999999999999943</v>
      </c>
      <c r="G85" s="18"/>
      <c r="H85" s="18"/>
      <c r="I85" s="19">
        <f>E85*50/C85</f>
        <v>0.02</v>
      </c>
      <c r="J85" s="87"/>
      <c r="K85" s="31"/>
      <c r="L85" s="31"/>
    </row>
    <row r="86" spans="1:16">
      <c r="A86" s="102"/>
      <c r="B86" s="81">
        <f>B85+7</f>
        <v>43408</v>
      </c>
      <c r="C86" s="20">
        <f>D85+G85-H85</f>
        <v>3859.5250936506436</v>
      </c>
      <c r="D86" s="17">
        <f>C86+(C86*0.03)</f>
        <v>3975.3108464601628</v>
      </c>
      <c r="E86" s="17">
        <f>C86/2500</f>
        <v>1.5438100374602575</v>
      </c>
      <c r="F86" s="28">
        <f>(D86-C86)/E86</f>
        <v>74.999999999999915</v>
      </c>
      <c r="G86" s="18"/>
      <c r="H86" s="18"/>
      <c r="I86" s="19">
        <f>E86*50/C86</f>
        <v>0.02</v>
      </c>
      <c r="J86" s="87"/>
      <c r="K86" s="31"/>
      <c r="L86" s="31"/>
    </row>
    <row r="87" spans="1:16" ht="13.5" thickBot="1">
      <c r="A87" s="103"/>
      <c r="B87" s="81">
        <f>B86+7</f>
        <v>43415</v>
      </c>
      <c r="C87" s="20">
        <f>D86+G86-H86</f>
        <v>3975.3108464601628</v>
      </c>
      <c r="D87" s="17">
        <f>C87+(C87*0.03)</f>
        <v>4094.5701718539676</v>
      </c>
      <c r="E87" s="17">
        <f>C87/2500</f>
        <v>1.5901243385840651</v>
      </c>
      <c r="F87" s="28">
        <f>(D87-C87)/E87</f>
        <v>74.999999999999972</v>
      </c>
      <c r="G87" s="80"/>
      <c r="H87" s="80"/>
      <c r="I87" s="19">
        <f>E87*50/C87</f>
        <v>1.9999999999999997E-2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43422</v>
      </c>
      <c r="C89" s="20">
        <f>D87+G87-H87</f>
        <v>4094.5701718539676</v>
      </c>
      <c r="D89" s="17">
        <f>C89+(C89*0.03)</f>
        <v>4217.4072770095863</v>
      </c>
      <c r="E89" s="17">
        <f>C89/2500</f>
        <v>1.6378280687415872</v>
      </c>
      <c r="F89" s="28">
        <f>(D89-C89)/E89</f>
        <v>74.999999999999801</v>
      </c>
      <c r="G89" s="18"/>
      <c r="H89" s="18"/>
      <c r="I89" s="19">
        <f>E89*50/C89</f>
        <v>2.0000000000000004E-2</v>
      </c>
      <c r="J89" s="87"/>
    </row>
    <row r="90" spans="1:16">
      <c r="A90" s="102"/>
      <c r="B90" s="81">
        <f>B89+7</f>
        <v>43429</v>
      </c>
      <c r="C90" s="20">
        <f>D89+G89-H89</f>
        <v>4217.4072770095863</v>
      </c>
      <c r="D90" s="17">
        <f>C90+(C90*0.03)</f>
        <v>4343.9294953198741</v>
      </c>
      <c r="E90" s="17">
        <f>C90/2500</f>
        <v>1.6869629108038344</v>
      </c>
      <c r="F90" s="28">
        <f>(D90-C90)/E90</f>
        <v>75.000000000000142</v>
      </c>
      <c r="G90" s="18"/>
      <c r="H90" s="18"/>
      <c r="I90" s="19">
        <f>E90*50/C90</f>
        <v>0.02</v>
      </c>
      <c r="J90" s="87"/>
    </row>
    <row r="91" spans="1:16">
      <c r="A91" s="102"/>
      <c r="B91" s="81">
        <f>B90+7</f>
        <v>43436</v>
      </c>
      <c r="C91" s="20">
        <f>D90+G90-H90</f>
        <v>4343.9294953198741</v>
      </c>
      <c r="D91" s="17">
        <f>C91+(C91*0.03)</f>
        <v>4474.2473801794704</v>
      </c>
      <c r="E91" s="17">
        <f>C91/2500</f>
        <v>1.7375717981279497</v>
      </c>
      <c r="F91" s="28">
        <f>(D91-C91)/E91</f>
        <v>75</v>
      </c>
      <c r="G91" s="18"/>
      <c r="H91" s="18"/>
      <c r="I91" s="19">
        <f>E91*50/C91</f>
        <v>0.02</v>
      </c>
      <c r="J91" s="87"/>
    </row>
    <row r="92" spans="1:16" ht="13.5" thickBot="1">
      <c r="A92" s="103"/>
      <c r="B92" s="81">
        <f>B91+7</f>
        <v>43443</v>
      </c>
      <c r="C92" s="20">
        <f>D91+G91-H91</f>
        <v>4474.2473801794704</v>
      </c>
      <c r="D92" s="17">
        <f>C92+(C92*0.03)</f>
        <v>4608.4748015848545</v>
      </c>
      <c r="E92" s="17">
        <f>C92/2500</f>
        <v>1.7896989520717881</v>
      </c>
      <c r="F92" s="28">
        <f>(D92-C92)/E92</f>
        <v>75.000000000000014</v>
      </c>
      <c r="G92" s="80"/>
      <c r="H92" s="80">
        <f>(D92-C79)*0.35</f>
        <v>481.66415408192677</v>
      </c>
      <c r="I92" s="19">
        <f>E92*50/C92</f>
        <v>0.02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43450</v>
      </c>
      <c r="C94" s="20">
        <f>D92+G92-H92</f>
        <v>4126.8106475029281</v>
      </c>
      <c r="D94" s="17">
        <f>C94+(C94*0.03)</f>
        <v>4250.6149669280157</v>
      </c>
      <c r="E94" s="17">
        <f>C94/2500</f>
        <v>1.6507242590011713</v>
      </c>
      <c r="F94" s="28">
        <f>(D94-C94)/E94</f>
        <v>74.999999999999901</v>
      </c>
      <c r="G94" s="17"/>
      <c r="H94" s="18"/>
      <c r="I94" s="19">
        <f>E94*50/C94</f>
        <v>0.02</v>
      </c>
      <c r="J94" s="87"/>
    </row>
    <row r="95" spans="1:16">
      <c r="A95" s="102"/>
      <c r="B95" s="81">
        <f>B94+7</f>
        <v>43457</v>
      </c>
      <c r="C95" s="20">
        <f>D94+G94-H94</f>
        <v>4250.6149669280157</v>
      </c>
      <c r="D95" s="17">
        <f>C95+(C95*0.03)</f>
        <v>4378.1334159358566</v>
      </c>
      <c r="E95" s="17">
        <f>C95/2500</f>
        <v>1.7002459867712063</v>
      </c>
      <c r="F95" s="28">
        <f>(D95-C95)/E95</f>
        <v>75.000000000000256</v>
      </c>
      <c r="G95" s="17"/>
      <c r="H95" s="18"/>
      <c r="I95" s="19">
        <f>E95*50/C95</f>
        <v>0.02</v>
      </c>
      <c r="J95" s="87"/>
    </row>
    <row r="96" spans="1:16">
      <c r="A96" s="102"/>
      <c r="B96" s="81">
        <f>B95+7</f>
        <v>43464</v>
      </c>
      <c r="C96" s="20">
        <f>D95+G95-H95</f>
        <v>4378.1334159358566</v>
      </c>
      <c r="D96" s="17">
        <f>C96+(C96*0.03)</f>
        <v>4509.4774184139324</v>
      </c>
      <c r="E96" s="17">
        <f>C96/2500</f>
        <v>1.7512533663743426</v>
      </c>
      <c r="F96" s="28">
        <f>(D96-C96)/E96</f>
        <v>75.000000000000014</v>
      </c>
      <c r="G96" s="17"/>
      <c r="H96" s="18"/>
      <c r="I96" s="19">
        <f>E96*50/C96</f>
        <v>0.02</v>
      </c>
      <c r="J96" s="87"/>
    </row>
    <row r="97" spans="1:16" ht="13.5" thickBot="1">
      <c r="A97" s="103"/>
      <c r="B97" s="81">
        <f>B96+7</f>
        <v>43471</v>
      </c>
      <c r="C97" s="20">
        <f>D96+G96-H96</f>
        <v>4509.4774184139324</v>
      </c>
      <c r="D97" s="17">
        <f>C97+(C97*0.03)</f>
        <v>4644.7617409663508</v>
      </c>
      <c r="E97" s="17">
        <f>C97/2500</f>
        <v>1.803790967365573</v>
      </c>
      <c r="F97" s="28">
        <f>(D97-C97)/E97</f>
        <v>75.000000000000242</v>
      </c>
      <c r="G97" s="80"/>
      <c r="H97" s="80"/>
      <c r="I97" s="19">
        <f>E97*50/C97</f>
        <v>0.02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43478</v>
      </c>
      <c r="C99" s="20">
        <f>D97+G97-H97</f>
        <v>4644.7617409663508</v>
      </c>
      <c r="D99" s="17">
        <f>C99+(C99*0.03)</f>
        <v>4784.1045931953413</v>
      </c>
      <c r="E99" s="17">
        <f>C99/2500</f>
        <v>1.8579046963865402</v>
      </c>
      <c r="F99" s="28">
        <f>(D99-C99)/E99</f>
        <v>75</v>
      </c>
      <c r="G99" s="18"/>
      <c r="H99" s="18"/>
      <c r="I99" s="19">
        <f>E99*50/C99</f>
        <v>0.02</v>
      </c>
      <c r="J99" s="87"/>
    </row>
    <row r="100" spans="1:16">
      <c r="A100" s="102"/>
      <c r="B100" s="81">
        <f>B99+7</f>
        <v>43485</v>
      </c>
      <c r="C100" s="20">
        <f>D99+G99-H99</f>
        <v>4784.1045931953413</v>
      </c>
      <c r="D100" s="17">
        <f>C100+(C100*0.03)</f>
        <v>4927.6277309912011</v>
      </c>
      <c r="E100" s="17">
        <f>C100/2500</f>
        <v>1.9136418372781365</v>
      </c>
      <c r="F100" s="28">
        <f>(D100-C100)/E100</f>
        <v>74.999999999999787</v>
      </c>
      <c r="G100" s="18"/>
      <c r="H100" s="18"/>
      <c r="I100" s="19">
        <f>E100*50/C100</f>
        <v>0.02</v>
      </c>
      <c r="J100" s="87"/>
    </row>
    <row r="101" spans="1:16">
      <c r="A101" s="102"/>
      <c r="B101" s="81">
        <f>B100+7</f>
        <v>43492</v>
      </c>
      <c r="C101" s="20">
        <f>D100+G100-H100</f>
        <v>4927.6277309912011</v>
      </c>
      <c r="D101" s="17">
        <f>C101+(C101*0.03)</f>
        <v>5075.4565629209374</v>
      </c>
      <c r="E101" s="17">
        <f>C101/2500</f>
        <v>1.9710510923964804</v>
      </c>
      <c r="F101" s="28">
        <f>(D101-C101)/E101</f>
        <v>75.000000000000099</v>
      </c>
      <c r="G101" s="18"/>
      <c r="H101" s="18"/>
      <c r="I101" s="19">
        <f>E101*50/C101</f>
        <v>0.02</v>
      </c>
      <c r="J101" s="87"/>
    </row>
    <row r="102" spans="1:16" ht="13.5" thickBot="1">
      <c r="A102" s="103"/>
      <c r="B102" s="81">
        <f>B101+7</f>
        <v>43499</v>
      </c>
      <c r="C102" s="20">
        <f>D101+G101-H101</f>
        <v>5075.4565629209374</v>
      </c>
      <c r="D102" s="17">
        <f>C102+(C102*0.03)</f>
        <v>5227.7202598085651</v>
      </c>
      <c r="E102" s="17">
        <f>C102/2500</f>
        <v>2.0301826251683748</v>
      </c>
      <c r="F102" s="28">
        <f>(D102-C102)/E102</f>
        <v>74.999999999999801</v>
      </c>
      <c r="G102" s="80"/>
      <c r="H102" s="80"/>
      <c r="I102" s="19">
        <f>E102*50/C102</f>
        <v>1.9999999999999997E-2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43506</v>
      </c>
      <c r="C104" s="20">
        <f>D102+G102-H102</f>
        <v>5227.7202598085651</v>
      </c>
      <c r="D104" s="17">
        <f>C104+(C104*0.03)</f>
        <v>5384.5518676028223</v>
      </c>
      <c r="E104" s="17">
        <f>C104/2500</f>
        <v>2.0910881039234259</v>
      </c>
      <c r="F104" s="28">
        <f>(D104-C104)/E104</f>
        <v>75.000000000000142</v>
      </c>
      <c r="G104" s="18"/>
      <c r="H104" s="18"/>
      <c r="I104" s="19">
        <f>E104*50/C104</f>
        <v>0.02</v>
      </c>
      <c r="J104" s="87"/>
    </row>
    <row r="105" spans="1:16">
      <c r="A105" s="102"/>
      <c r="B105" s="81">
        <f>B104+7</f>
        <v>43513</v>
      </c>
      <c r="C105" s="20">
        <f>D104+G104-H104</f>
        <v>5384.5518676028223</v>
      </c>
      <c r="D105" s="17">
        <f>C105+(C105*0.03)</f>
        <v>5546.0884236309066</v>
      </c>
      <c r="E105" s="17">
        <f>C105/2500</f>
        <v>2.153820747041129</v>
      </c>
      <c r="F105" s="28">
        <f>(D105-C105)/E105</f>
        <v>74.999999999999829</v>
      </c>
      <c r="G105" s="18"/>
      <c r="H105" s="18"/>
      <c r="I105" s="19">
        <f>E105*50/C105</f>
        <v>0.02</v>
      </c>
      <c r="J105" s="87"/>
    </row>
    <row r="106" spans="1:16">
      <c r="A106" s="102"/>
      <c r="B106" s="81">
        <f>B105+7</f>
        <v>43520</v>
      </c>
      <c r="C106" s="20">
        <f>D105+G105-H105</f>
        <v>5546.0884236309066</v>
      </c>
      <c r="D106" s="17">
        <f>C106+(C106*0.03)</f>
        <v>5712.4710763398334</v>
      </c>
      <c r="E106" s="17">
        <f>C106/2500</f>
        <v>2.2184353694523629</v>
      </c>
      <c r="F106" s="28">
        <f>(D106-C106)/E106</f>
        <v>74.999999999999815</v>
      </c>
      <c r="G106" s="18"/>
      <c r="H106" s="18"/>
      <c r="I106" s="19">
        <f>E106*50/C106</f>
        <v>0.02</v>
      </c>
      <c r="J106" s="87"/>
    </row>
    <row r="107" spans="1:16" ht="13.5" thickBot="1">
      <c r="A107" s="103"/>
      <c r="B107" s="81">
        <f>B106+7</f>
        <v>43527</v>
      </c>
      <c r="C107" s="20">
        <f>D106+G106-H106</f>
        <v>5712.4710763398334</v>
      </c>
      <c r="D107" s="17">
        <f>C107+(C107*0.03)</f>
        <v>5883.8452086300285</v>
      </c>
      <c r="E107" s="17">
        <f>C107/2500</f>
        <v>2.2849884305359334</v>
      </c>
      <c r="F107" s="28">
        <f>(D107-C107)/E107</f>
        <v>75.000000000000057</v>
      </c>
      <c r="G107" s="80"/>
      <c r="H107" s="80">
        <f>(D107-C94)*0.35</f>
        <v>614.96209639448512</v>
      </c>
      <c r="I107" s="19">
        <f>E107*50/C107</f>
        <v>0.02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43534</v>
      </c>
      <c r="C109" s="20">
        <f>D107+G107-H107</f>
        <v>5268.8831122355432</v>
      </c>
      <c r="D109" s="17">
        <f>C109+(C109*0.03)</f>
        <v>5426.9496056026092</v>
      </c>
      <c r="E109" s="17">
        <f>C109/2500</f>
        <v>2.1075532448942171</v>
      </c>
      <c r="F109" s="28">
        <f>(D109-C109)/E109</f>
        <v>74.999999999999844</v>
      </c>
      <c r="G109" s="18"/>
      <c r="H109" s="18"/>
      <c r="I109" s="19">
        <f>E109*50/C109</f>
        <v>0.02</v>
      </c>
      <c r="J109" s="87"/>
    </row>
    <row r="110" spans="1:16">
      <c r="A110" s="102"/>
      <c r="B110" s="81">
        <f>B109+7</f>
        <v>43541</v>
      </c>
      <c r="C110" s="20">
        <f>D109+G109-H109</f>
        <v>5426.9496056026092</v>
      </c>
      <c r="D110" s="17">
        <f>C110+(C110*0.03)</f>
        <v>5589.7580937706871</v>
      </c>
      <c r="E110" s="17">
        <f>C110/2500</f>
        <v>2.1707798422410436</v>
      </c>
      <c r="F110" s="28">
        <f>(D110-C110)/E110</f>
        <v>74.999999999999844</v>
      </c>
      <c r="G110" s="18"/>
      <c r="H110" s="18"/>
      <c r="I110" s="19">
        <f>E110*50/C110</f>
        <v>0.02</v>
      </c>
      <c r="J110" s="87"/>
    </row>
    <row r="111" spans="1:16">
      <c r="A111" s="102"/>
      <c r="B111" s="81">
        <f>B110+7</f>
        <v>43548</v>
      </c>
      <c r="C111" s="20">
        <f>D110+G110-H110</f>
        <v>5589.7580937706871</v>
      </c>
      <c r="D111" s="17">
        <f>C111+(C111*0.03)</f>
        <v>5757.4508365838074</v>
      </c>
      <c r="E111" s="17">
        <f>C111/2500</f>
        <v>2.2359032375082748</v>
      </c>
      <c r="F111" s="28">
        <f>(D111-C111)/E111</f>
        <v>74.999999999999844</v>
      </c>
      <c r="G111" s="18"/>
      <c r="H111" s="18"/>
      <c r="I111" s="19">
        <f>E111*50/C111</f>
        <v>0.02</v>
      </c>
      <c r="J111" s="87"/>
    </row>
    <row r="112" spans="1:16" ht="13.5" thickBot="1">
      <c r="A112" s="103"/>
      <c r="B112" s="81">
        <f>B111+7</f>
        <v>43555</v>
      </c>
      <c r="C112" s="20">
        <f>D111+G111-H111</f>
        <v>5757.4508365838074</v>
      </c>
      <c r="D112" s="17">
        <f>C112+(C112*0.03)</f>
        <v>5930.1743616813219</v>
      </c>
      <c r="E112" s="17">
        <f>C112/2500</f>
        <v>2.3029803346335229</v>
      </c>
      <c r="F112" s="28">
        <f>(D112-C112)/E112</f>
        <v>75.000000000000142</v>
      </c>
      <c r="G112" s="80"/>
      <c r="H112" s="80"/>
      <c r="I112" s="19">
        <f>E112*50/C112</f>
        <v>0.02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43562</v>
      </c>
      <c r="C114" s="20">
        <f>D112+G112-H112</f>
        <v>5930.1743616813219</v>
      </c>
      <c r="D114" s="17">
        <f>C114+(C114*0.03)</f>
        <v>6108.0795925317616</v>
      </c>
      <c r="E114" s="17">
        <f>C114/2500</f>
        <v>2.3720697446725287</v>
      </c>
      <c r="F114" s="28">
        <f>(D114-C114)/E114</f>
        <v>75.000000000000014</v>
      </c>
      <c r="G114" s="18"/>
      <c r="H114" s="18"/>
      <c r="I114" s="19">
        <f>E114*50/C114</f>
        <v>0.02</v>
      </c>
      <c r="J114" s="87"/>
    </row>
    <row r="115" spans="1:16">
      <c r="A115" s="102"/>
      <c r="B115" s="81">
        <f>B114+7</f>
        <v>43569</v>
      </c>
      <c r="C115" s="20">
        <f>D114+G114-H114</f>
        <v>6108.0795925317616</v>
      </c>
      <c r="D115" s="17">
        <f>C115+(C115*0.03)</f>
        <v>6291.3219803077145</v>
      </c>
      <c r="E115" s="17">
        <f>C115/2500</f>
        <v>2.4432318370127049</v>
      </c>
      <c r="F115" s="28">
        <f>(D115-C115)/E115</f>
        <v>75.000000000000028</v>
      </c>
      <c r="G115" s="18"/>
      <c r="H115" s="18"/>
      <c r="I115" s="19">
        <f>E115*50/C115</f>
        <v>2.0000000000000004E-2</v>
      </c>
      <c r="J115" s="87"/>
    </row>
    <row r="116" spans="1:16">
      <c r="A116" s="102"/>
      <c r="B116" s="81">
        <f>B115+7</f>
        <v>43576</v>
      </c>
      <c r="C116" s="20">
        <f>D115+G115-H115</f>
        <v>6291.3219803077145</v>
      </c>
      <c r="D116" s="17">
        <f>C116+(C116*0.03)</f>
        <v>6480.061639716946</v>
      </c>
      <c r="E116" s="17">
        <f>C116/2500</f>
        <v>2.5165287921230859</v>
      </c>
      <c r="F116" s="28">
        <f>(D116-C116)/E116</f>
        <v>75.000000000000043</v>
      </c>
      <c r="G116" s="18"/>
      <c r="H116" s="18"/>
      <c r="I116" s="19">
        <f>E116*50/C116</f>
        <v>0.02</v>
      </c>
      <c r="J116" s="87"/>
    </row>
    <row r="117" spans="1:16" ht="13.5" thickBot="1">
      <c r="A117" s="103"/>
      <c r="B117" s="81">
        <f>B116+7</f>
        <v>43583</v>
      </c>
      <c r="C117" s="20">
        <f>D116+G116-H116</f>
        <v>6480.061639716946</v>
      </c>
      <c r="D117" s="17">
        <f>C117+(C117*0.03)</f>
        <v>6674.4634889084546</v>
      </c>
      <c r="E117" s="17">
        <f>C117/2500</f>
        <v>2.5920246558867786</v>
      </c>
      <c r="F117" s="28">
        <f>(D117-C117)/E117</f>
        <v>75.000000000000043</v>
      </c>
      <c r="G117" s="80"/>
      <c r="H117" s="80"/>
      <c r="I117" s="19">
        <f>E117*50/C117</f>
        <v>0.02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43590</v>
      </c>
      <c r="C119" s="20">
        <f>D117+G117-H117</f>
        <v>6674.4634889084546</v>
      </c>
      <c r="D119" s="17">
        <f>C119+(C119*0.03)</f>
        <v>6874.6973935757078</v>
      </c>
      <c r="E119" s="17">
        <f>C119/2500</f>
        <v>2.6697853955633817</v>
      </c>
      <c r="F119" s="28">
        <f>(D119-C119)/E119</f>
        <v>74.999999999999858</v>
      </c>
      <c r="G119" s="18"/>
      <c r="H119" s="18"/>
      <c r="I119" s="19">
        <f>E119*50/C119</f>
        <v>1.9999999999999997E-2</v>
      </c>
      <c r="J119" s="87"/>
    </row>
    <row r="120" spans="1:16">
      <c r="A120" s="102"/>
      <c r="B120" s="81">
        <f>B119+7</f>
        <v>43597</v>
      </c>
      <c r="C120" s="20">
        <f>D119+G119-H119</f>
        <v>6874.6973935757078</v>
      </c>
      <c r="D120" s="17">
        <f>C120+(C120*0.03)</f>
        <v>7080.9383153829795</v>
      </c>
      <c r="E120" s="17">
        <f>C120/2500</f>
        <v>2.7498789574302833</v>
      </c>
      <c r="F120" s="28">
        <f>(D120-C120)/E120</f>
        <v>75.000000000000156</v>
      </c>
      <c r="G120" s="18"/>
      <c r="H120" s="18"/>
      <c r="I120" s="19">
        <f>E120*50/C120</f>
        <v>0.02</v>
      </c>
      <c r="J120" s="87"/>
    </row>
    <row r="121" spans="1:16">
      <c r="A121" s="102"/>
      <c r="B121" s="81">
        <f>B120+7</f>
        <v>43604</v>
      </c>
      <c r="C121" s="20">
        <f>D120+G120-H120</f>
        <v>7080.9383153829795</v>
      </c>
      <c r="D121" s="17">
        <f>C121+(C121*0.03)</f>
        <v>7293.3664648444692</v>
      </c>
      <c r="E121" s="17">
        <f>C121/2500</f>
        <v>2.8323753261531919</v>
      </c>
      <c r="F121" s="28">
        <f>(D121-C121)/E121</f>
        <v>75.000000000000128</v>
      </c>
      <c r="G121" s="18"/>
      <c r="H121" s="18"/>
      <c r="I121" s="19">
        <f>E121*50/C121</f>
        <v>0.02</v>
      </c>
      <c r="J121" s="87"/>
    </row>
    <row r="122" spans="1:16" ht="13.5" thickBot="1">
      <c r="A122" s="103"/>
      <c r="B122" s="81">
        <f>B121+7</f>
        <v>43611</v>
      </c>
      <c r="C122" s="20">
        <f>D121+G121-H121</f>
        <v>7293.3664648444692</v>
      </c>
      <c r="D122" s="17">
        <f>C122+(C122*0.03)</f>
        <v>7512.1674587898033</v>
      </c>
      <c r="E122" s="17">
        <f>C122/2500</f>
        <v>2.9173465859377878</v>
      </c>
      <c r="F122" s="28">
        <f>(D122-C122)/E122</f>
        <v>75</v>
      </c>
      <c r="G122" s="80"/>
      <c r="H122" s="80">
        <f>(D122-C109)*0.35</f>
        <v>785.14952129399103</v>
      </c>
      <c r="I122" s="19">
        <f>E122*50/C122</f>
        <v>0.02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43618</v>
      </c>
      <c r="C124" s="20">
        <f>D122+G122-H122</f>
        <v>6727.0179374958125</v>
      </c>
      <c r="D124" s="17">
        <f>C124+(C124*0.03)</f>
        <v>6928.8284756206867</v>
      </c>
      <c r="E124" s="17">
        <f>C124/2500</f>
        <v>2.6908071749983251</v>
      </c>
      <c r="F124" s="28">
        <f>(D124-C124)/E124</f>
        <v>74.999999999999957</v>
      </c>
      <c r="G124" s="17"/>
      <c r="H124" s="18"/>
      <c r="I124" s="19">
        <f>E124*50/C124</f>
        <v>2.0000000000000004E-2</v>
      </c>
      <c r="J124" s="87"/>
    </row>
    <row r="125" spans="1:16">
      <c r="A125" s="102"/>
      <c r="B125" s="81">
        <f>B124+7</f>
        <v>43625</v>
      </c>
      <c r="C125" s="20">
        <f>D124+G124-H124</f>
        <v>6928.8284756206867</v>
      </c>
      <c r="D125" s="17">
        <f>C125+(C125*0.03)</f>
        <v>7136.6933298893073</v>
      </c>
      <c r="E125" s="17">
        <f>C125/2500</f>
        <v>2.7715313902482746</v>
      </c>
      <c r="F125" s="28">
        <f>(D125-C125)/E125</f>
        <v>74.999999999999986</v>
      </c>
      <c r="G125" s="17"/>
      <c r="H125" s="18"/>
      <c r="I125" s="19">
        <f>E125*50/C125</f>
        <v>0.02</v>
      </c>
      <c r="J125" s="87"/>
      <c r="K125" s="31"/>
      <c r="L125" s="31"/>
    </row>
    <row r="126" spans="1:16">
      <c r="A126" s="102"/>
      <c r="B126" s="81">
        <f>B125+7</f>
        <v>43632</v>
      </c>
      <c r="C126" s="20">
        <f>D125+G125-H125</f>
        <v>7136.6933298893073</v>
      </c>
      <c r="D126" s="17">
        <f>C126+(C126*0.03)</f>
        <v>7350.7941297859861</v>
      </c>
      <c r="E126" s="17">
        <f>C126/2500</f>
        <v>2.854677331955723</v>
      </c>
      <c r="F126" s="28">
        <f>(D126-C126)/E126</f>
        <v>74.999999999999858</v>
      </c>
      <c r="G126" s="17"/>
      <c r="H126" s="18"/>
      <c r="I126" s="19">
        <f>E126*50/C126</f>
        <v>0.02</v>
      </c>
      <c r="J126" s="87"/>
      <c r="K126" s="31"/>
      <c r="L126" s="31"/>
    </row>
    <row r="127" spans="1:16" ht="13.5" thickBot="1">
      <c r="A127" s="103"/>
      <c r="B127" s="81">
        <f>B126+7</f>
        <v>43639</v>
      </c>
      <c r="C127" s="20">
        <f>D126+G126-H126</f>
        <v>7350.7941297859861</v>
      </c>
      <c r="D127" s="17">
        <f>C127+(C127*0.03)</f>
        <v>7571.317953679566</v>
      </c>
      <c r="E127" s="17">
        <f>C127/2500</f>
        <v>2.9403176519143943</v>
      </c>
      <c r="F127" s="28">
        <f>(D127-C127)/E127</f>
        <v>75.000000000000114</v>
      </c>
      <c r="G127" s="80"/>
      <c r="H127" s="80"/>
      <c r="I127" s="19">
        <f>E127*50/C127</f>
        <v>0.02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43646</v>
      </c>
      <c r="C129" s="20">
        <f>D127+G127-H127</f>
        <v>7571.317953679566</v>
      </c>
      <c r="D129" s="17">
        <f>C129+(C129*0.03)</f>
        <v>7798.4574922899528</v>
      </c>
      <c r="E129" s="17">
        <f>C129/2500</f>
        <v>3.0285271814718264</v>
      </c>
      <c r="F129" s="28">
        <f>(D129-C129)/E129</f>
        <v>74.999999999999943</v>
      </c>
      <c r="G129" s="18"/>
      <c r="H129" s="18"/>
      <c r="I129" s="19">
        <f>E129*50/C129</f>
        <v>0.02</v>
      </c>
      <c r="J129" s="87"/>
    </row>
    <row r="130" spans="1:16">
      <c r="A130" s="102"/>
      <c r="B130" s="81">
        <f>B129+7</f>
        <v>43653</v>
      </c>
      <c r="C130" s="20">
        <f>D129+G129-H129</f>
        <v>7798.4574922899528</v>
      </c>
      <c r="D130" s="17">
        <f>C130+(C130*0.03)</f>
        <v>8032.4112170586513</v>
      </c>
      <c r="E130" s="17">
        <f>C130/2500</f>
        <v>3.1193829969159812</v>
      </c>
      <c r="F130" s="28">
        <f>(D130-C130)/E130</f>
        <v>74.999999999999972</v>
      </c>
      <c r="G130" s="18"/>
      <c r="H130" s="18"/>
      <c r="I130" s="19">
        <f>E130*50/C130</f>
        <v>0.02</v>
      </c>
      <c r="J130" s="87"/>
    </row>
    <row r="131" spans="1:16">
      <c r="A131" s="102"/>
      <c r="B131" s="81">
        <f>B130+7</f>
        <v>43660</v>
      </c>
      <c r="C131" s="20">
        <f>D130+G130-H130</f>
        <v>8032.4112170586513</v>
      </c>
      <c r="D131" s="17">
        <f>C131+(C131*0.03)</f>
        <v>8273.3835535704111</v>
      </c>
      <c r="E131" s="17">
        <f>C131/2500</f>
        <v>3.2129644868234606</v>
      </c>
      <c r="F131" s="28">
        <f>(D131-C131)/E131</f>
        <v>75.000000000000071</v>
      </c>
      <c r="G131" s="18"/>
      <c r="H131" s="18"/>
      <c r="I131" s="19">
        <f>E131*50/C131</f>
        <v>0.02</v>
      </c>
      <c r="J131" s="87"/>
    </row>
    <row r="132" spans="1:16" ht="13.5" thickBot="1">
      <c r="A132" s="103"/>
      <c r="B132" s="81">
        <f>B131+7</f>
        <v>43667</v>
      </c>
      <c r="C132" s="20">
        <f>D131+G131-H131</f>
        <v>8273.3835535704111</v>
      </c>
      <c r="D132" s="17">
        <f>C132+(C132*0.03)</f>
        <v>8521.5850601775237</v>
      </c>
      <c r="E132" s="17">
        <f>C132/2500</f>
        <v>3.3093534214281646</v>
      </c>
      <c r="F132" s="28">
        <f>(D132-C132)/E132</f>
        <v>75.000000000000085</v>
      </c>
      <c r="G132" s="80"/>
      <c r="H132" s="80"/>
      <c r="I132" s="19">
        <f>E132*50/C132</f>
        <v>0.02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43674</v>
      </c>
      <c r="C134" s="20">
        <f>D132+G132-H132</f>
        <v>8521.5850601775237</v>
      </c>
      <c r="D134" s="17">
        <f>C134+(C134*0.03)</f>
        <v>8777.2326119828485</v>
      </c>
      <c r="E134" s="17">
        <f>C134/2500</f>
        <v>3.4086340240710093</v>
      </c>
      <c r="F134" s="28">
        <f>(D134-C134)/E134</f>
        <v>74.999999999999744</v>
      </c>
      <c r="G134" s="18"/>
      <c r="H134" s="18"/>
      <c r="I134" s="19">
        <f>E134*50/C134</f>
        <v>1.9999999999999997E-2</v>
      </c>
      <c r="J134" s="87"/>
    </row>
    <row r="135" spans="1:16">
      <c r="A135" s="102"/>
      <c r="B135" s="81">
        <f>B134+7</f>
        <v>43681</v>
      </c>
      <c r="C135" s="20">
        <f>D134+G134-H134</f>
        <v>8777.2326119828485</v>
      </c>
      <c r="D135" s="17">
        <f>C135+(C135*0.03)</f>
        <v>9040.5495903423343</v>
      </c>
      <c r="E135" s="17">
        <f>C135/2500</f>
        <v>3.5108930447931392</v>
      </c>
      <c r="F135" s="28">
        <f>(D135-C135)/E135</f>
        <v>75.000000000000099</v>
      </c>
      <c r="G135" s="18"/>
      <c r="H135" s="18"/>
      <c r="I135" s="19">
        <f>E135*50/C135</f>
        <v>1.9999999999999997E-2</v>
      </c>
      <c r="J135" s="87"/>
    </row>
    <row r="136" spans="1:16">
      <c r="A136" s="102"/>
      <c r="B136" s="81">
        <f>B135+7</f>
        <v>43688</v>
      </c>
      <c r="C136" s="20">
        <f>D135+G135-H135</f>
        <v>9040.5495903423343</v>
      </c>
      <c r="D136" s="17">
        <f>C136+(C136*0.03)</f>
        <v>9311.7660780526039</v>
      </c>
      <c r="E136" s="17">
        <f>C136/2500</f>
        <v>3.6162198361369335</v>
      </c>
      <c r="F136" s="28">
        <f>(D136-C136)/E136</f>
        <v>74.999999999999872</v>
      </c>
      <c r="G136" s="18"/>
      <c r="H136" s="18"/>
      <c r="I136" s="19">
        <f>E136*50/C136</f>
        <v>0.02</v>
      </c>
      <c r="J136" s="87"/>
    </row>
    <row r="137" spans="1:16" ht="13.5" thickBot="1">
      <c r="A137" s="103"/>
      <c r="B137" s="81">
        <f>B136+7</f>
        <v>43695</v>
      </c>
      <c r="C137" s="20">
        <f>D136+G136-H136</f>
        <v>9311.7660780526039</v>
      </c>
      <c r="D137" s="17">
        <f>C137+(C137*0.03)</f>
        <v>9591.1190603941814</v>
      </c>
      <c r="E137" s="17">
        <f>C137/2500</f>
        <v>3.7247064312210414</v>
      </c>
      <c r="F137" s="28">
        <f>(D137-C137)/E137</f>
        <v>74.999999999999829</v>
      </c>
      <c r="G137" s="80"/>
      <c r="H137" s="80">
        <f>(D137-C124)*0.35</f>
        <v>1002.435393014429</v>
      </c>
      <c r="I137" s="19">
        <f>E137*50/C137</f>
        <v>0.02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43702</v>
      </c>
      <c r="C139" s="20">
        <f>D137+G137-H137</f>
        <v>8588.6836673797516</v>
      </c>
      <c r="D139" s="17">
        <f>C139+(C139*0.03)</f>
        <v>8846.3441774011444</v>
      </c>
      <c r="E139" s="17">
        <f>C139/2500</f>
        <v>3.4354734669519007</v>
      </c>
      <c r="F139" s="28">
        <f>(D139-C139)/E139</f>
        <v>75.000000000000085</v>
      </c>
      <c r="G139" s="18"/>
      <c r="H139" s="18"/>
      <c r="I139" s="19">
        <f>E139*50/C139</f>
        <v>0.02</v>
      </c>
      <c r="J139" s="87"/>
    </row>
    <row r="140" spans="1:16">
      <c r="A140" s="102"/>
      <c r="B140" s="81">
        <f>B139+7</f>
        <v>43709</v>
      </c>
      <c r="C140" s="20">
        <f>D139+G139-H139</f>
        <v>8846.3441774011444</v>
      </c>
      <c r="D140" s="17">
        <f>C140+(C140*0.03)</f>
        <v>9111.7345027231786</v>
      </c>
      <c r="E140" s="17">
        <f>C140/2500</f>
        <v>3.5385376709604577</v>
      </c>
      <c r="F140" s="28">
        <f>(D140-C140)/E140</f>
        <v>74.999999999999957</v>
      </c>
      <c r="G140" s="18"/>
      <c r="H140" s="18"/>
      <c r="I140" s="19">
        <f>E140*50/C140</f>
        <v>0.02</v>
      </c>
      <c r="J140" s="87"/>
    </row>
    <row r="141" spans="1:16">
      <c r="A141" s="102"/>
      <c r="B141" s="81">
        <f>B140+7</f>
        <v>43716</v>
      </c>
      <c r="C141" s="20">
        <f>D140+G140-H140</f>
        <v>9111.7345027231786</v>
      </c>
      <c r="D141" s="17">
        <f>C141+(C141*0.03)</f>
        <v>9385.0865378048748</v>
      </c>
      <c r="E141" s="17">
        <f>C141/2500</f>
        <v>3.6446938010892715</v>
      </c>
      <c r="F141" s="28">
        <f>(D141-C141)/E141</f>
        <v>75.000000000000213</v>
      </c>
      <c r="G141" s="18"/>
      <c r="H141" s="18"/>
      <c r="I141" s="19">
        <f>E141*50/C141</f>
        <v>0.02</v>
      </c>
      <c r="J141" s="87"/>
    </row>
    <row r="142" spans="1:16" ht="13.5" thickBot="1">
      <c r="A142" s="103"/>
      <c r="B142" s="81">
        <f>B141+7</f>
        <v>43723</v>
      </c>
      <c r="C142" s="20">
        <f>D141+G141-H141</f>
        <v>9385.0865378048748</v>
      </c>
      <c r="D142" s="17">
        <f>C142+(C142*0.03)</f>
        <v>9666.6391339390211</v>
      </c>
      <c r="E142" s="17">
        <f>C142/2500</f>
        <v>3.7540346151219497</v>
      </c>
      <c r="F142" s="28">
        <f>(D142-C142)/E142</f>
        <v>75.000000000000043</v>
      </c>
      <c r="G142" s="80"/>
      <c r="H142" s="80"/>
      <c r="I142" s="19">
        <f>E142*50/C142</f>
        <v>1.9999999999999997E-2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43730</v>
      </c>
      <c r="C144" s="20">
        <f>D142+G142-H142</f>
        <v>9666.6391339390211</v>
      </c>
      <c r="D144" s="17">
        <f>C144+(C144*0.03)</f>
        <v>9956.6383079571915</v>
      </c>
      <c r="E144" s="17">
        <f>C144/2500</f>
        <v>3.8666556535756085</v>
      </c>
      <c r="F144" s="28">
        <f>(D144-C144)/E144</f>
        <v>74.999999999999929</v>
      </c>
      <c r="G144" s="18"/>
      <c r="H144" s="18"/>
      <c r="I144" s="19">
        <f>E144*50/C144</f>
        <v>0.02</v>
      </c>
      <c r="J144" s="87"/>
    </row>
    <row r="145" spans="1:16">
      <c r="A145" s="102"/>
      <c r="B145" s="81">
        <f>B144+7</f>
        <v>43737</v>
      </c>
      <c r="C145" s="20">
        <f>D144+G144-H144</f>
        <v>9956.6383079571915</v>
      </c>
      <c r="D145" s="17">
        <f>C145+(C145*0.03)</f>
        <v>10255.337457195907</v>
      </c>
      <c r="E145" s="17">
        <f>C145/2500</f>
        <v>3.9826553231828767</v>
      </c>
      <c r="F145" s="28">
        <f>(D145-C145)/E145</f>
        <v>74.999999999999844</v>
      </c>
      <c r="G145" s="18"/>
      <c r="H145" s="18"/>
      <c r="I145" s="19">
        <f>E145*50/C145</f>
        <v>0.02</v>
      </c>
      <c r="J145" s="87"/>
    </row>
    <row r="146" spans="1:16">
      <c r="A146" s="102"/>
      <c r="B146" s="81">
        <f>B145+7</f>
        <v>43744</v>
      </c>
      <c r="C146" s="20">
        <f>D145+G145-H145</f>
        <v>10255.337457195907</v>
      </c>
      <c r="D146" s="17">
        <f>C146+(C146*0.03)</f>
        <v>10562.997580911784</v>
      </c>
      <c r="E146" s="17">
        <f>C146/2500</f>
        <v>4.1021349828783622</v>
      </c>
      <c r="F146" s="28">
        <f>(D146-C146)/E146</f>
        <v>75.000000000000085</v>
      </c>
      <c r="G146" s="18"/>
      <c r="H146" s="18"/>
      <c r="I146" s="19">
        <f>E146*50/C146</f>
        <v>1.9999999999999997E-2</v>
      </c>
      <c r="J146" s="87"/>
    </row>
    <row r="147" spans="1:16" ht="13.5" thickBot="1">
      <c r="A147" s="103"/>
      <c r="B147" s="81">
        <f>B146+7</f>
        <v>43751</v>
      </c>
      <c r="C147" s="20">
        <f>D146+G146-H146</f>
        <v>10562.997580911784</v>
      </c>
      <c r="D147" s="17">
        <f>C147+(C147*0.03)</f>
        <v>10879.887508339138</v>
      </c>
      <c r="E147" s="17">
        <f>C147/2500</f>
        <v>4.2251990323647135</v>
      </c>
      <c r="F147" s="28">
        <f>(D147-C147)/E147</f>
        <v>75</v>
      </c>
      <c r="G147" s="80"/>
      <c r="H147" s="80"/>
      <c r="I147" s="19">
        <f>E147*50/C147</f>
        <v>0.02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43758</v>
      </c>
      <c r="C149" s="20">
        <f>D147+G147-H147</f>
        <v>10879.887508339138</v>
      </c>
      <c r="D149" s="17">
        <f>C149+(C149*0.03)</f>
        <v>11206.284133589312</v>
      </c>
      <c r="E149" s="17">
        <f>C149/2500</f>
        <v>4.3519550033356547</v>
      </c>
      <c r="F149" s="28">
        <f>(D149-C149)/E149</f>
        <v>75</v>
      </c>
      <c r="G149" s="18"/>
      <c r="H149" s="18"/>
      <c r="I149" s="19">
        <f>E149*50/C149</f>
        <v>1.9999999999999997E-2</v>
      </c>
      <c r="J149" s="87"/>
    </row>
    <row r="150" spans="1:16">
      <c r="A150" s="102"/>
      <c r="B150" s="81">
        <f>B149+7</f>
        <v>43765</v>
      </c>
      <c r="C150" s="20">
        <f>D149+G149-H149</f>
        <v>11206.284133589312</v>
      </c>
      <c r="D150" s="17">
        <f>C150+(C150*0.03)</f>
        <v>11542.472657596991</v>
      </c>
      <c r="E150" s="17">
        <f>C150/2500</f>
        <v>4.4825136534357251</v>
      </c>
      <c r="F150" s="28">
        <f>(D150-C150)/E150</f>
        <v>74.999999999999915</v>
      </c>
      <c r="G150" s="18"/>
      <c r="H150" s="18"/>
      <c r="I150" s="19">
        <f>E150*50/C150</f>
        <v>0.02</v>
      </c>
      <c r="J150" s="87"/>
    </row>
    <row r="151" spans="1:16">
      <c r="A151" s="102"/>
      <c r="B151" s="81">
        <f>B150+7</f>
        <v>43772</v>
      </c>
      <c r="C151" s="20">
        <f>D150+G150-H150</f>
        <v>11542.472657596991</v>
      </c>
      <c r="D151" s="17">
        <f>C151+(C151*0.03)</f>
        <v>11888.746837324901</v>
      </c>
      <c r="E151" s="17">
        <f>C151/2500</f>
        <v>4.6169890630387966</v>
      </c>
      <c r="F151" s="28">
        <f>(D151-C151)/E151</f>
        <v>75.000000000000156</v>
      </c>
      <c r="G151" s="18"/>
      <c r="H151" s="18"/>
      <c r="I151" s="19">
        <f>E151*50/C151</f>
        <v>0.02</v>
      </c>
      <c r="J151" s="87"/>
    </row>
    <row r="152" spans="1:16" ht="13.5" thickBot="1">
      <c r="A152" s="103"/>
      <c r="B152" s="81">
        <f>B151+7</f>
        <v>43779</v>
      </c>
      <c r="C152" s="20">
        <f>D151+G151-H151</f>
        <v>11888.746837324901</v>
      </c>
      <c r="D152" s="17">
        <f>C152+(C152*0.03)</f>
        <v>12245.409242444648</v>
      </c>
      <c r="E152" s="17">
        <f>C152/2500</f>
        <v>4.7554987349299607</v>
      </c>
      <c r="F152" s="28">
        <f>(D152-C152)/E152</f>
        <v>74.999999999999957</v>
      </c>
      <c r="G152" s="80"/>
      <c r="H152" s="80">
        <f>(D152-C139)*0.35</f>
        <v>1279.8539512727136</v>
      </c>
      <c r="I152" s="19">
        <f>E152*50/C152</f>
        <v>0.02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43786</v>
      </c>
      <c r="C154" s="20">
        <f>D152+G152-H152</f>
        <v>10965.555291171935</v>
      </c>
      <c r="D154" s="17">
        <f>C154+(C154*0.03)</f>
        <v>11294.521949907094</v>
      </c>
      <c r="E154" s="17">
        <f>C154/2500</f>
        <v>4.3862221164687742</v>
      </c>
      <c r="F154" s="28">
        <f>(D154-C154)/E154</f>
        <v>75.000000000000099</v>
      </c>
      <c r="G154" s="17"/>
      <c r="H154" s="79"/>
      <c r="I154" s="19">
        <f>E154*50/C154</f>
        <v>0.02</v>
      </c>
      <c r="J154" s="87"/>
    </row>
    <row r="155" spans="1:16">
      <c r="A155" s="102"/>
      <c r="B155" s="81">
        <f>B154+7</f>
        <v>43793</v>
      </c>
      <c r="C155" s="20">
        <f>D154+G154-H154</f>
        <v>11294.521949907094</v>
      </c>
      <c r="D155" s="17">
        <f>C155+(C155*0.03)</f>
        <v>11633.357608404307</v>
      </c>
      <c r="E155" s="17">
        <f>C155/2500</f>
        <v>4.517808779962837</v>
      </c>
      <c r="F155" s="28">
        <f>(D155-C155)/E155</f>
        <v>75.000000000000142</v>
      </c>
      <c r="G155" s="17"/>
      <c r="H155" s="79"/>
      <c r="I155" s="19">
        <f>E155*50/C155</f>
        <v>0.02</v>
      </c>
      <c r="J155" s="87"/>
    </row>
    <row r="156" spans="1:16">
      <c r="A156" s="102"/>
      <c r="B156" s="81">
        <f>B155+7</f>
        <v>43800</v>
      </c>
      <c r="C156" s="20">
        <f>D155+G155-H155</f>
        <v>11633.357608404307</v>
      </c>
      <c r="D156" s="17">
        <f>C156+(C156*0.03)</f>
        <v>11982.358336656436</v>
      </c>
      <c r="E156" s="17">
        <f>C156/2500</f>
        <v>4.6533430433617227</v>
      </c>
      <c r="F156" s="28">
        <f>(D156-C156)/E156</f>
        <v>75</v>
      </c>
      <c r="G156" s="17"/>
      <c r="H156" s="79"/>
      <c r="I156" s="19">
        <f>E156*50/C156</f>
        <v>0.02</v>
      </c>
      <c r="J156" s="87"/>
    </row>
    <row r="157" spans="1:16" ht="13.5" thickBot="1">
      <c r="A157" s="103"/>
      <c r="B157" s="81">
        <f>B156+7</f>
        <v>43807</v>
      </c>
      <c r="C157" s="20">
        <f>D156+G156-H156</f>
        <v>11982.358336656436</v>
      </c>
      <c r="D157" s="17">
        <f>C157+(C157*0.03)</f>
        <v>12341.82908675613</v>
      </c>
      <c r="E157" s="17">
        <f>C157/2500</f>
        <v>4.7929433346625743</v>
      </c>
      <c r="F157" s="28">
        <f>(D157-C157)/E157</f>
        <v>75.000000000000142</v>
      </c>
      <c r="G157" s="80"/>
      <c r="H157" s="80"/>
      <c r="I157" s="19">
        <f>E157*50/C157</f>
        <v>1.9999999999999997E-2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43814</v>
      </c>
      <c r="C159" s="20">
        <f>D157+G157-H157</f>
        <v>12341.82908675613</v>
      </c>
      <c r="D159" s="17">
        <f>C159+(C159*0.03)</f>
        <v>12712.083959358813</v>
      </c>
      <c r="E159" s="17">
        <f>C159/2500</f>
        <v>4.9367316347024524</v>
      </c>
      <c r="F159" s="28">
        <f>(D159-C159)/E159</f>
        <v>74.999999999999901</v>
      </c>
      <c r="G159" s="18"/>
      <c r="H159" s="18"/>
      <c r="I159" s="19">
        <f>E159*50/C159</f>
        <v>0.02</v>
      </c>
      <c r="J159" s="87"/>
    </row>
    <row r="160" spans="1:16">
      <c r="A160" s="102"/>
      <c r="B160" s="81">
        <f>B159+7</f>
        <v>43821</v>
      </c>
      <c r="C160" s="20">
        <f>D159+G159-H159</f>
        <v>12712.083959358813</v>
      </c>
      <c r="D160" s="17">
        <f>C160+(C160*0.03)</f>
        <v>13093.446478139578</v>
      </c>
      <c r="E160" s="17">
        <f>C160/2500</f>
        <v>5.0848335837435252</v>
      </c>
      <c r="F160" s="28">
        <f>(D160-C160)/E160</f>
        <v>75.000000000000071</v>
      </c>
      <c r="G160" s="18"/>
      <c r="H160" s="18"/>
      <c r="I160" s="19">
        <f>E160*50/C160</f>
        <v>0.02</v>
      </c>
      <c r="J160" s="87"/>
    </row>
    <row r="161" spans="1:16">
      <c r="A161" s="102"/>
      <c r="B161" s="81">
        <f>B160+7</f>
        <v>43828</v>
      </c>
      <c r="C161" s="20">
        <f>D160+G160-H160</f>
        <v>13093.446478139578</v>
      </c>
      <c r="D161" s="17">
        <f>C161+(C161*0.03)</f>
        <v>13486.249872483766</v>
      </c>
      <c r="E161" s="17">
        <f>C161/2500</f>
        <v>5.2373785912558315</v>
      </c>
      <c r="F161" s="28">
        <f>(D161-C161)/E161</f>
        <v>75.000000000000085</v>
      </c>
      <c r="G161" s="18"/>
      <c r="H161" s="18"/>
      <c r="I161" s="19">
        <f>E161*50/C161</f>
        <v>0.02</v>
      </c>
      <c r="J161" s="87"/>
    </row>
    <row r="162" spans="1:16" ht="13.5" thickBot="1">
      <c r="A162" s="103"/>
      <c r="B162" s="81">
        <f>B161+7</f>
        <v>43835</v>
      </c>
      <c r="C162" s="20">
        <f>D161+G161-H161</f>
        <v>13486.249872483766</v>
      </c>
      <c r="D162" s="17">
        <f>C162+(C162*0.03)</f>
        <v>13890.837368658278</v>
      </c>
      <c r="E162" s="17">
        <f>C162/2500</f>
        <v>5.3944999489935066</v>
      </c>
      <c r="F162" s="28">
        <f>(D162-C162)/E162</f>
        <v>74.999999999999844</v>
      </c>
      <c r="G162" s="80"/>
      <c r="H162" s="80"/>
      <c r="I162" s="19">
        <f>E162*50/C162</f>
        <v>2.0000000000000004E-2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43842</v>
      </c>
      <c r="C164" s="20">
        <f>D162+G162-H162</f>
        <v>13890.837368658278</v>
      </c>
      <c r="D164" s="17">
        <f>C164+(C164*0.03)</f>
        <v>14307.562489718026</v>
      </c>
      <c r="E164" s="17">
        <f>C164/2500</f>
        <v>5.556334947463311</v>
      </c>
      <c r="F164" s="28">
        <f>(D164-C164)/E164</f>
        <v>74.999999999999915</v>
      </c>
      <c r="G164" s="18"/>
      <c r="H164" s="18"/>
      <c r="I164" s="19">
        <f>E164*50/C164</f>
        <v>1.9999999999999997E-2</v>
      </c>
      <c r="J164" s="87"/>
    </row>
    <row r="165" spans="1:16">
      <c r="A165" s="102"/>
      <c r="B165" s="81">
        <f>B164+7</f>
        <v>43849</v>
      </c>
      <c r="C165" s="20">
        <f>D164+G164-H164</f>
        <v>14307.562489718026</v>
      </c>
      <c r="D165" s="17">
        <f>C165+(C165*0.03)</f>
        <v>14736.789364409567</v>
      </c>
      <c r="E165" s="17">
        <f>C165/2500</f>
        <v>5.7230249958872106</v>
      </c>
      <c r="F165" s="28">
        <f>(D165-C165)/E165</f>
        <v>75.000000000000128</v>
      </c>
      <c r="G165" s="18"/>
      <c r="H165" s="18"/>
      <c r="I165" s="19">
        <f>E165*50/C165</f>
        <v>0.02</v>
      </c>
      <c r="J165" s="87"/>
      <c r="K165" s="31"/>
      <c r="L165" s="31"/>
    </row>
    <row r="166" spans="1:16">
      <c r="A166" s="102"/>
      <c r="B166" s="81">
        <f>B165+7</f>
        <v>43856</v>
      </c>
      <c r="C166" s="20">
        <f>D165+G165-H165</f>
        <v>14736.789364409567</v>
      </c>
      <c r="D166" s="17">
        <f>C166+(C166*0.03)</f>
        <v>15178.893045341854</v>
      </c>
      <c r="E166" s="17">
        <f>C166/2500</f>
        <v>5.8947157457638273</v>
      </c>
      <c r="F166" s="28">
        <f>(D166-C166)/E166</f>
        <v>74.999999999999957</v>
      </c>
      <c r="G166" s="18"/>
      <c r="H166" s="18"/>
      <c r="I166" s="19">
        <f>E166*50/C166</f>
        <v>0.02</v>
      </c>
      <c r="J166" s="87"/>
      <c r="K166" s="31"/>
      <c r="L166" s="31"/>
    </row>
    <row r="167" spans="1:16" ht="13.5" thickBot="1">
      <c r="A167" s="103"/>
      <c r="B167" s="81">
        <f>B166+7</f>
        <v>43863</v>
      </c>
      <c r="C167" s="20">
        <f>D166+G166-H166</f>
        <v>15178.893045341854</v>
      </c>
      <c r="D167" s="17">
        <f>C167+(C167*0.03)</f>
        <v>15634.259836702109</v>
      </c>
      <c r="E167" s="17">
        <f>C167/2500</f>
        <v>6.0715572181367419</v>
      </c>
      <c r="F167" s="28">
        <f>(D167-C167)/E167</f>
        <v>74.999999999999872</v>
      </c>
      <c r="G167" s="80"/>
      <c r="H167" s="80">
        <f>(D167-C154)*0.35</f>
        <v>1634.0465909355607</v>
      </c>
      <c r="I167" s="19">
        <f>E167*50/C167</f>
        <v>0.02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43870</v>
      </c>
      <c r="C169" s="20">
        <f>D167+G167-H167</f>
        <v>14000.213245766548</v>
      </c>
      <c r="D169" s="17">
        <f>C169+(C169*0.03)</f>
        <v>14420.219643139544</v>
      </c>
      <c r="E169" s="17">
        <f>C169/2500</f>
        <v>5.6000852983066194</v>
      </c>
      <c r="F169" s="28">
        <f>(D169-C169)/E169</f>
        <v>74.999999999999872</v>
      </c>
      <c r="G169" s="18"/>
      <c r="H169" s="18"/>
      <c r="I169" s="19">
        <f>E169*50/C169</f>
        <v>0.02</v>
      </c>
      <c r="J169" s="87"/>
    </row>
    <row r="170" spans="1:16">
      <c r="A170" s="102"/>
      <c r="B170" s="81">
        <f>B169+7</f>
        <v>43877</v>
      </c>
      <c r="C170" s="20">
        <f>D169+G169-H169</f>
        <v>14420.219643139544</v>
      </c>
      <c r="D170" s="17">
        <f>C170+(C170*0.03)</f>
        <v>14852.82623243373</v>
      </c>
      <c r="E170" s="17">
        <f>C170/2500</f>
        <v>5.7680878572558179</v>
      </c>
      <c r="F170" s="28">
        <f>(D170-C170)/E170</f>
        <v>74.999999999999943</v>
      </c>
      <c r="G170" s="18"/>
      <c r="H170" s="18"/>
      <c r="I170" s="19">
        <f>E170*50/C170</f>
        <v>0.02</v>
      </c>
      <c r="J170" s="87"/>
    </row>
    <row r="171" spans="1:16">
      <c r="A171" s="102"/>
      <c r="B171" s="81">
        <f>B170+7</f>
        <v>43884</v>
      </c>
      <c r="C171" s="20">
        <f>D170+G170-H170</f>
        <v>14852.82623243373</v>
      </c>
      <c r="D171" s="17">
        <f>C171+(C171*0.03)</f>
        <v>15298.411019406742</v>
      </c>
      <c r="E171" s="17">
        <f>C171/2500</f>
        <v>5.9411304929734925</v>
      </c>
      <c r="F171" s="28">
        <f>(D171-C171)/E171</f>
        <v>74.999999999999915</v>
      </c>
      <c r="G171" s="18"/>
      <c r="H171" s="18"/>
      <c r="I171" s="19">
        <f>E171*50/C171</f>
        <v>0.02</v>
      </c>
      <c r="J171" s="87"/>
    </row>
    <row r="172" spans="1:16" ht="13.5" thickBot="1">
      <c r="A172" s="103"/>
      <c r="B172" s="81">
        <f>B171+7</f>
        <v>43891</v>
      </c>
      <c r="C172" s="20">
        <f>D171+G171-H171</f>
        <v>15298.411019406742</v>
      </c>
      <c r="D172" s="17">
        <f>C172+(C172*0.03)</f>
        <v>15757.363349988944</v>
      </c>
      <c r="E172" s="17">
        <f>C172/2500</f>
        <v>6.1193644077626965</v>
      </c>
      <c r="F172" s="28">
        <f>(D172-C172)/E172</f>
        <v>74.999999999999986</v>
      </c>
      <c r="G172" s="80"/>
      <c r="H172" s="80"/>
      <c r="I172" s="19">
        <f>E172*50/C172</f>
        <v>0.02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43898</v>
      </c>
      <c r="C174" s="20">
        <f>D172+G172-H172</f>
        <v>15757.363349988944</v>
      </c>
      <c r="D174" s="17">
        <f>C174+(C174*0.03)</f>
        <v>16230.084250488611</v>
      </c>
      <c r="E174" s="17">
        <f>C174/2500</f>
        <v>6.3029453399955777</v>
      </c>
      <c r="F174" s="28">
        <f>(D174-C174)/E174</f>
        <v>74.999999999999872</v>
      </c>
      <c r="G174" s="18"/>
      <c r="H174" s="18"/>
      <c r="I174" s="19">
        <f>E174*50/C174</f>
        <v>0.02</v>
      </c>
      <c r="J174" s="87"/>
    </row>
    <row r="175" spans="1:16">
      <c r="A175" s="102"/>
      <c r="B175" s="81">
        <f>B174+7</f>
        <v>43905</v>
      </c>
      <c r="C175" s="20">
        <f>D174+G174-H174</f>
        <v>16230.084250488611</v>
      </c>
      <c r="D175" s="17">
        <f>C175+(C175*0.03)</f>
        <v>16716.986778003269</v>
      </c>
      <c r="E175" s="17">
        <f>C175/2500</f>
        <v>6.4920337001954449</v>
      </c>
      <c r="F175" s="28">
        <f>(D175-C175)/E175</f>
        <v>74.999999999999915</v>
      </c>
      <c r="G175" s="18"/>
      <c r="H175" s="18"/>
      <c r="I175" s="19">
        <f>E175*50/C175</f>
        <v>2.0000000000000004E-2</v>
      </c>
      <c r="J175" s="87"/>
    </row>
    <row r="176" spans="1:16">
      <c r="A176" s="102"/>
      <c r="B176" s="81">
        <f>B175+7</f>
        <v>43912</v>
      </c>
      <c r="C176" s="20">
        <f>D175+G175-H175</f>
        <v>16716.986778003269</v>
      </c>
      <c r="D176" s="17">
        <f>C176+(C176*0.03)</f>
        <v>17218.496381343368</v>
      </c>
      <c r="E176" s="17">
        <f>C176/2500</f>
        <v>6.6867947112013075</v>
      </c>
      <c r="F176" s="28">
        <f>(D176-C176)/E176</f>
        <v>75.000000000000099</v>
      </c>
      <c r="G176" s="18"/>
      <c r="H176" s="18"/>
      <c r="I176" s="19">
        <f>E176*50/C176</f>
        <v>0.02</v>
      </c>
      <c r="J176" s="87"/>
    </row>
    <row r="177" spans="1:16" ht="13.5" thickBot="1">
      <c r="A177" s="103"/>
      <c r="B177" s="81">
        <f>B176+7</f>
        <v>43919</v>
      </c>
      <c r="C177" s="20">
        <f>D176+G176-H176</f>
        <v>17218.496381343368</v>
      </c>
      <c r="D177" s="17">
        <f>C177+(C177*0.03)</f>
        <v>17735.051272783669</v>
      </c>
      <c r="E177" s="17">
        <f>C177/2500</f>
        <v>6.8873985525373476</v>
      </c>
      <c r="F177" s="28">
        <f>(D177-C177)/E177</f>
        <v>74.999999999999943</v>
      </c>
      <c r="G177" s="80"/>
      <c r="H177" s="80">
        <f>(D177-C169)*0.35</f>
        <v>1307.193309455992</v>
      </c>
      <c r="I177" s="19">
        <f>E177*50/C177</f>
        <v>0.02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topLeftCell="A20" workbookViewId="0">
      <selection activeCell="C32" sqref="C32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102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102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103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102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102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103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1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102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102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2">
        <f>(D16-$C4)/$C4</f>
        <v>-1.2851958113562744E-2</v>
      </c>
    </row>
    <row r="17" spans="1:16" ht="13.5" thickBot="1">
      <c r="A17" s="103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2">
        <f>(D17-C19)/$C4</f>
        <v>-2.112080668666266E-2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1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9">
        <f>(D19-$C4)/$C4</f>
        <v>5.710347510523292E-2</v>
      </c>
    </row>
    <row r="20" spans="1:16">
      <c r="A20" s="102"/>
      <c r="B20" s="81">
        <f>B19+7</f>
        <v>42995</v>
      </c>
      <c r="C20" s="20">
        <f>D19+G19-H19</f>
        <v>211.42069502104658</v>
      </c>
      <c r="D20" s="17">
        <f>C20+(C20*-0.073)</f>
        <v>195.98698428451019</v>
      </c>
      <c r="E20" s="17">
        <f>C20/5500</f>
        <v>3.8440126367463016E-2</v>
      </c>
      <c r="F20" s="37">
        <f>(D20-C20)/E20</f>
        <v>-401.49999999999989</v>
      </c>
      <c r="G20" s="18"/>
      <c r="H20" s="18"/>
      <c r="I20" s="19">
        <f>E20*50/C20</f>
        <v>9.0909090909090905E-3</v>
      </c>
      <c r="J20" s="92">
        <f>(D20-$C4)/$C4</f>
        <v>-2.0065078577449071E-2</v>
      </c>
    </row>
    <row r="21" spans="1:16">
      <c r="A21" s="102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2">
        <f>(D21-$C4)/$C4</f>
        <v>-3.0158408268101341E-2</v>
      </c>
    </row>
    <row r="22" spans="1:16" ht="13.5" thickBot="1">
      <c r="A22" s="103"/>
      <c r="B22" s="81">
        <f>B21+7</f>
        <v>43009</v>
      </c>
      <c r="C22" s="20">
        <f>D21+G21-H21</f>
        <v>193.96831834637973</v>
      </c>
      <c r="D22" s="17">
        <f>C22+(C22*-0.0544)</f>
        <v>183.41644182833667</v>
      </c>
      <c r="E22" s="17">
        <f>C22/5500</f>
        <v>3.526696697206904E-2</v>
      </c>
      <c r="F22" s="37">
        <f>(D22-C22)/E22</f>
        <v>-299.20000000000005</v>
      </c>
      <c r="G22" s="18"/>
      <c r="H22" s="18"/>
      <c r="I22" s="19">
        <f>E22*50/C22</f>
        <v>9.0909090909090905E-3</v>
      </c>
      <c r="J22" s="92">
        <f>(D22-$C4)/$C4</f>
        <v>-8.2917790858316631E-2</v>
      </c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92">
        <f>(D24-$C4)/$C4</f>
        <v>-0.1360168507676201</v>
      </c>
    </row>
    <row r="25" spans="1:16">
      <c r="A25" s="102"/>
      <c r="B25" s="81">
        <f>B24+7</f>
        <v>43023</v>
      </c>
      <c r="C25" s="20">
        <f>D24+G24-H24</f>
        <v>172.79662984647598</v>
      </c>
      <c r="D25" s="17">
        <f>C25+(C25*0.0774)</f>
        <v>186.17108899659323</v>
      </c>
      <c r="E25" s="17">
        <f>C25/3000</f>
        <v>5.7598876615491991E-2</v>
      </c>
      <c r="F25" s="34">
        <f>(D25-C25)/E25</f>
        <v>232.2000000000001</v>
      </c>
      <c r="G25" s="18"/>
      <c r="H25" s="18"/>
      <c r="I25" s="19">
        <f>E25*50/C25</f>
        <v>1.6666666666666666E-2</v>
      </c>
      <c r="J25" s="92">
        <f>(D25-$C4)/$C4</f>
        <v>-6.9144555017033871E-2</v>
      </c>
    </row>
    <row r="26" spans="1:16">
      <c r="A26" s="102"/>
      <c r="B26" s="81">
        <f>B25+7</f>
        <v>43030</v>
      </c>
      <c r="C26" s="20">
        <f>D25+G25-H25</f>
        <v>186.17108899659323</v>
      </c>
      <c r="D26" s="17">
        <f>C26+(C26*0.0717)</f>
        <v>199.51955607764896</v>
      </c>
      <c r="E26" s="17">
        <f>C26/3000</f>
        <v>6.2057029665531074E-2</v>
      </c>
      <c r="F26" s="34">
        <f>(D26-C26)/E26</f>
        <v>215.09999999999994</v>
      </c>
      <c r="G26" s="18"/>
      <c r="H26" s="18"/>
      <c r="I26" s="19">
        <f>E26*50/C26</f>
        <v>1.6666666666666666E-2</v>
      </c>
      <c r="J26" s="92">
        <f>(D26-$C4)/$C4</f>
        <v>-2.4022196117552143E-3</v>
      </c>
    </row>
    <row r="27" spans="1:16" ht="13.5" thickBot="1">
      <c r="A27" s="103"/>
      <c r="B27" s="81">
        <f>B26+7</f>
        <v>43037</v>
      </c>
      <c r="C27" s="20">
        <f>D26+G26-H26</f>
        <v>199.51955607764896</v>
      </c>
      <c r="D27" s="17">
        <f>C27+(C27*0.09)</f>
        <v>217.47631612463738</v>
      </c>
      <c r="E27" s="17">
        <f>C27/3000</f>
        <v>6.6506518692549657E-2</v>
      </c>
      <c r="F27" s="34">
        <f>(D27-C27)/E27</f>
        <v>270.00000000000023</v>
      </c>
      <c r="G27" s="18"/>
      <c r="H27" s="18"/>
      <c r="I27" s="19">
        <f>E27*50/C27</f>
        <v>1.6666666666666666E-2</v>
      </c>
      <c r="J27" s="89">
        <f>(D27-$C4)/$C4</f>
        <v>8.7381580623186891E-2</v>
      </c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43044</v>
      </c>
      <c r="C29" s="20">
        <f>D27+G27-H27</f>
        <v>217.47631612463738</v>
      </c>
      <c r="D29" s="17">
        <f>C29+(C29*-0.0353)</f>
        <v>209.79940216543767</v>
      </c>
      <c r="E29" s="17">
        <f>C29/3000</f>
        <v>7.2492105374879129E-2</v>
      </c>
      <c r="F29" s="37">
        <f>(D29-C29)/E29</f>
        <v>-105.90000000000012</v>
      </c>
      <c r="G29" s="18"/>
      <c r="H29" s="18"/>
      <c r="I29" s="19">
        <f>E29*50/C29</f>
        <v>1.6666666666666666E-2</v>
      </c>
      <c r="J29" s="89">
        <f>(D29-$C4)/$C4</f>
        <v>4.8997010827188346E-2</v>
      </c>
    </row>
    <row r="30" spans="1:16">
      <c r="A30" s="102"/>
      <c r="B30" s="81">
        <f>B29+7</f>
        <v>43051</v>
      </c>
      <c r="C30" s="20">
        <f>D29+G29-H29</f>
        <v>209.79940216543767</v>
      </c>
      <c r="D30" s="17">
        <f>C30+(C30*-0.1562)</f>
        <v>177.02873554719631</v>
      </c>
      <c r="E30" s="17">
        <f>C30/3000</f>
        <v>6.9933134055145896E-2</v>
      </c>
      <c r="F30" s="98">
        <f>(D30-C30)/E30</f>
        <v>-468.59999999999997</v>
      </c>
      <c r="G30" s="18"/>
      <c r="H30" s="18"/>
      <c r="I30" s="19">
        <f>E30*50/C30</f>
        <v>1.6666666666666666E-2</v>
      </c>
      <c r="J30" s="92">
        <f>(D30-$C4)/$C4</f>
        <v>-0.11485632226401847</v>
      </c>
    </row>
    <row r="31" spans="1:16">
      <c r="A31" s="102"/>
      <c r="B31" s="81">
        <f>B30+7</f>
        <v>43058</v>
      </c>
      <c r="C31" s="20">
        <f>D30+G30-H30</f>
        <v>177.02873554719631</v>
      </c>
      <c r="D31" s="17">
        <f>C31+(C31*0.081)</f>
        <v>191.36806312651922</v>
      </c>
      <c r="E31" s="17">
        <f>C31/2500</f>
        <v>7.0811494218878529E-2</v>
      </c>
      <c r="F31" s="34">
        <f>(D31-C31)/E31</f>
        <v>202.50000000000014</v>
      </c>
      <c r="G31" s="18"/>
      <c r="H31" s="18"/>
      <c r="I31" s="19">
        <f>E31*50/C31</f>
        <v>0.02</v>
      </c>
      <c r="J31" s="96">
        <f>(D31-$C4)/$C4</f>
        <v>-4.315968436740391E-2</v>
      </c>
    </row>
    <row r="32" spans="1:16" ht="15" thickBot="1">
      <c r="A32" s="103"/>
      <c r="B32" s="81">
        <f>B31+7</f>
        <v>43065</v>
      </c>
      <c r="C32" s="32">
        <f>D31+G31-H31</f>
        <v>191.36806312651922</v>
      </c>
      <c r="D32" s="17">
        <f>C32+(C32*0.03)</f>
        <v>197.10910502031479</v>
      </c>
      <c r="E32" s="17">
        <f>C32/2500</f>
        <v>7.6547225250607684E-2</v>
      </c>
      <c r="F32" s="28">
        <f>(D32-C32)/E32</f>
        <v>74.999999999999901</v>
      </c>
      <c r="G32" s="18"/>
      <c r="H32" s="80">
        <f>(D32-C19)*0.35</f>
        <v>2.4379185159317327</v>
      </c>
      <c r="I32" s="19">
        <f>E32*50/C32</f>
        <v>0.02</v>
      </c>
      <c r="J32" s="87"/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43072</v>
      </c>
      <c r="C34" s="20">
        <f>D32+G32-H32</f>
        <v>194.67118650438306</v>
      </c>
      <c r="D34" s="17">
        <f>C34+(C34*0.03)</f>
        <v>200.51132209951456</v>
      </c>
      <c r="E34" s="17">
        <f>C34/2500</f>
        <v>7.7868474601753224E-2</v>
      </c>
      <c r="F34" s="28">
        <f>(D34-C34)/E34</f>
        <v>75.000000000000099</v>
      </c>
      <c r="G34" s="18"/>
      <c r="H34" s="18"/>
      <c r="I34" s="19">
        <f>E34*50/C34</f>
        <v>0.02</v>
      </c>
      <c r="J34" s="87"/>
    </row>
    <row r="35" spans="1:16">
      <c r="A35" s="102"/>
      <c r="B35" s="81">
        <f>B34+7</f>
        <v>43079</v>
      </c>
      <c r="C35" s="20">
        <f>D34+G34-H34</f>
        <v>200.51132209951456</v>
      </c>
      <c r="D35" s="17">
        <f>C35+(C35*0.03)</f>
        <v>206.5266617625</v>
      </c>
      <c r="E35" s="17">
        <f>C35/2500</f>
        <v>8.0204528839805819E-2</v>
      </c>
      <c r="F35" s="28">
        <f>(D35-C35)/E35</f>
        <v>75.000000000000043</v>
      </c>
      <c r="G35" s="18"/>
      <c r="H35" s="18"/>
      <c r="I35" s="19">
        <f>E35*50/C35</f>
        <v>1.9999999999999997E-2</v>
      </c>
      <c r="J35" s="87"/>
    </row>
    <row r="36" spans="1:16">
      <c r="A36" s="102"/>
      <c r="B36" s="81">
        <f>B35+7</f>
        <v>43086</v>
      </c>
      <c r="C36" s="20">
        <f>D35+G35-H35</f>
        <v>206.5266617625</v>
      </c>
      <c r="D36" s="17">
        <f>C36+(C36*0.03)</f>
        <v>212.72246161537501</v>
      </c>
      <c r="E36" s="17">
        <f>C36/2500</f>
        <v>8.2610664705000003E-2</v>
      </c>
      <c r="F36" s="28">
        <f>(D36-C36)/E36</f>
        <v>75.000000000000142</v>
      </c>
      <c r="G36" s="18"/>
      <c r="H36" s="18"/>
      <c r="I36" s="19">
        <f>E36*50/C36</f>
        <v>2.0000000000000004E-2</v>
      </c>
      <c r="J36" s="87"/>
    </row>
    <row r="37" spans="1:16" ht="13.5" thickBot="1">
      <c r="A37" s="103"/>
      <c r="B37" s="81">
        <f>B36+7</f>
        <v>43093</v>
      </c>
      <c r="C37" s="20">
        <f>D36+G36-H36</f>
        <v>212.72246161537501</v>
      </c>
      <c r="D37" s="17">
        <f>C37+(C37*0.03)</f>
        <v>219.10413546383626</v>
      </c>
      <c r="E37" s="17">
        <f>C37/2500</f>
        <v>8.5088984646150001E-2</v>
      </c>
      <c r="F37" s="28">
        <f>(D37-C37)/E37</f>
        <v>74.999999999999972</v>
      </c>
      <c r="G37" s="80"/>
      <c r="H37" s="80"/>
      <c r="I37" s="19">
        <f>E37*50/C37</f>
        <v>0.02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43100</v>
      </c>
      <c r="C39" s="20">
        <f>D37+G37-H37</f>
        <v>219.10413546383626</v>
      </c>
      <c r="D39" s="17">
        <f>C39+(C39*0.03)</f>
        <v>225.67725952775135</v>
      </c>
      <c r="E39" s="17">
        <f>C39/2500</f>
        <v>8.7641654185534504E-2</v>
      </c>
      <c r="F39" s="28">
        <f>(D39-C39)/E39</f>
        <v>75</v>
      </c>
      <c r="G39" s="18"/>
      <c r="H39" s="18"/>
      <c r="I39" s="19">
        <f>E39*50/C39</f>
        <v>0.02</v>
      </c>
      <c r="J39" s="87"/>
    </row>
    <row r="40" spans="1:16">
      <c r="A40" s="102"/>
      <c r="B40" s="81">
        <f>B39+7</f>
        <v>43107</v>
      </c>
      <c r="C40" s="20">
        <f>D39+G39-H39</f>
        <v>225.67725952775135</v>
      </c>
      <c r="D40" s="17">
        <f>C40+(C40*0.03)</f>
        <v>232.44757731358388</v>
      </c>
      <c r="E40" s="17">
        <f>C40/2500</f>
        <v>9.0270903811100534E-2</v>
      </c>
      <c r="F40" s="28">
        <f>(D40-C40)/E40</f>
        <v>74.999999999999915</v>
      </c>
      <c r="G40" s="18"/>
      <c r="H40" s="18"/>
      <c r="I40" s="19">
        <f>E40*50/C40</f>
        <v>1.9999999999999997E-2</v>
      </c>
      <c r="J40" s="87"/>
    </row>
    <row r="41" spans="1:16">
      <c r="A41" s="102"/>
      <c r="B41" s="81">
        <f>B40+7</f>
        <v>43114</v>
      </c>
      <c r="C41" s="20">
        <f>D40+G40-H40</f>
        <v>232.44757731358388</v>
      </c>
      <c r="D41" s="17">
        <f>C41+(C41*0.03)</f>
        <v>239.42100463299138</v>
      </c>
      <c r="E41" s="17">
        <f>C41/2500</f>
        <v>9.2979030925433553E-2</v>
      </c>
      <c r="F41" s="28">
        <f>(D41-C41)/E41</f>
        <v>74.999999999999886</v>
      </c>
      <c r="G41" s="18"/>
      <c r="H41" s="18"/>
      <c r="I41" s="19">
        <f>E41*50/C41</f>
        <v>0.02</v>
      </c>
      <c r="J41" s="87"/>
    </row>
    <row r="42" spans="1:16" ht="13.5" thickBot="1">
      <c r="A42" s="103"/>
      <c r="B42" s="81">
        <f>B41+7</f>
        <v>43121</v>
      </c>
      <c r="C42" s="20">
        <f>D41+G41-H41</f>
        <v>239.42100463299138</v>
      </c>
      <c r="D42" s="17">
        <f>C42+(C42*0.03)</f>
        <v>246.60363477198112</v>
      </c>
      <c r="E42" s="17">
        <f>C42/2500</f>
        <v>9.5768401853196558E-2</v>
      </c>
      <c r="F42" s="28">
        <f>(D42-C42)/E42</f>
        <v>74.999999999999943</v>
      </c>
      <c r="G42" s="80"/>
      <c r="H42" s="80"/>
      <c r="I42" s="19">
        <f>E42*50/C42</f>
        <v>0.02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43128</v>
      </c>
      <c r="C44" s="20">
        <f>D42+G42-H42</f>
        <v>246.60363477198112</v>
      </c>
      <c r="D44" s="17">
        <f>C44+(C44*0.03)</f>
        <v>254.00174381514054</v>
      </c>
      <c r="E44" s="17">
        <f>C44/2500</f>
        <v>9.8641453908792448E-2</v>
      </c>
      <c r="F44" s="28">
        <f>(D44-C44)/E44</f>
        <v>74.999999999999886</v>
      </c>
      <c r="G44" s="18"/>
      <c r="H44" s="18"/>
      <c r="I44" s="19">
        <f>E44*50/C44</f>
        <v>0.02</v>
      </c>
      <c r="J44" s="87"/>
    </row>
    <row r="45" spans="1:16">
      <c r="A45" s="102"/>
      <c r="B45" s="81">
        <f>B44+7</f>
        <v>43135</v>
      </c>
      <c r="C45" s="20">
        <f>D44+G44-H44</f>
        <v>254.00174381514054</v>
      </c>
      <c r="D45" s="17">
        <f>C45+(C45*0.03)</f>
        <v>261.62179612959477</v>
      </c>
      <c r="E45" s="17">
        <f>C45/2500</f>
        <v>0.10160069752605622</v>
      </c>
      <c r="F45" s="28">
        <f>(D45-C45)/E45</f>
        <v>75.000000000000114</v>
      </c>
      <c r="G45" s="18"/>
      <c r="H45" s="18"/>
      <c r="I45" s="19">
        <f>E45*50/C45</f>
        <v>0.02</v>
      </c>
      <c r="J45" s="87"/>
    </row>
    <row r="46" spans="1:16">
      <c r="A46" s="102"/>
      <c r="B46" s="81">
        <f>B45+7</f>
        <v>43142</v>
      </c>
      <c r="C46" s="20">
        <f>D45+G45-H45</f>
        <v>261.62179612959477</v>
      </c>
      <c r="D46" s="17">
        <f>C46+(C46*0.03)</f>
        <v>269.4704500134826</v>
      </c>
      <c r="E46" s="17">
        <f>C46/2500</f>
        <v>0.1046487184518379</v>
      </c>
      <c r="F46" s="28">
        <f>(D46-C46)/E46</f>
        <v>74.999999999999929</v>
      </c>
      <c r="G46" s="18"/>
      <c r="H46" s="18"/>
      <c r="I46" s="19">
        <f>E46*50/C46</f>
        <v>1.9999999999999997E-2</v>
      </c>
      <c r="J46" s="87"/>
    </row>
    <row r="47" spans="1:16" ht="13.5" thickBot="1">
      <c r="A47" s="103"/>
      <c r="B47" s="81">
        <f>B46+7</f>
        <v>43149</v>
      </c>
      <c r="C47" s="20">
        <f>D46+G46-H46</f>
        <v>269.4704500134826</v>
      </c>
      <c r="D47" s="17">
        <f>C47+(C47*0.03)</f>
        <v>277.5545635138871</v>
      </c>
      <c r="E47" s="17">
        <f>C47/2500</f>
        <v>0.10778818000539304</v>
      </c>
      <c r="F47" s="28">
        <f>(D47-C47)/E47</f>
        <v>75.000000000000185</v>
      </c>
      <c r="G47" s="80"/>
      <c r="H47" s="80">
        <f>(D47-C34)*0.35</f>
        <v>29.009181953326415</v>
      </c>
      <c r="I47" s="19">
        <f>E47*50/C47</f>
        <v>0.02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43156</v>
      </c>
      <c r="C49" s="20">
        <f>D47+G47-H47</f>
        <v>248.54538156056068</v>
      </c>
      <c r="D49" s="17">
        <f>C49+(C49*0.03)</f>
        <v>256.00174300737751</v>
      </c>
      <c r="E49" s="17">
        <f>C49/2500</f>
        <v>9.9418152624224279E-2</v>
      </c>
      <c r="F49" s="28">
        <f>(D49-C49)/E49</f>
        <v>75.000000000000071</v>
      </c>
      <c r="G49" s="18"/>
      <c r="H49" s="18"/>
      <c r="I49" s="19">
        <f>E49*50/C49</f>
        <v>2.0000000000000004E-2</v>
      </c>
      <c r="J49" s="87"/>
    </row>
    <row r="50" spans="1:16">
      <c r="A50" s="102"/>
      <c r="B50" s="81">
        <f>B49+7</f>
        <v>43163</v>
      </c>
      <c r="C50" s="20">
        <f>D49+G49-H49</f>
        <v>256.00174300737751</v>
      </c>
      <c r="D50" s="17">
        <f>C50+(C50*0.03)</f>
        <v>263.68179529759885</v>
      </c>
      <c r="E50" s="17">
        <f>C50/2500</f>
        <v>0.102400697202951</v>
      </c>
      <c r="F50" s="28">
        <f>(D50-C50)/E50</f>
        <v>75.000000000000142</v>
      </c>
      <c r="G50" s="18"/>
      <c r="H50" s="18"/>
      <c r="I50" s="19">
        <f>E50*50/C50</f>
        <v>0.02</v>
      </c>
      <c r="J50" s="87"/>
    </row>
    <row r="51" spans="1:16">
      <c r="A51" s="102"/>
      <c r="B51" s="81">
        <f>B50+7</f>
        <v>43170</v>
      </c>
      <c r="C51" s="20">
        <f>D50+G50-H50</f>
        <v>263.68179529759885</v>
      </c>
      <c r="D51" s="17">
        <f>C51+(C51*0.03)</f>
        <v>271.5922491565268</v>
      </c>
      <c r="E51" s="17">
        <f>C51/2500</f>
        <v>0.10547271811903954</v>
      </c>
      <c r="F51" s="28">
        <f>(D51-C51)/E51</f>
        <v>74.999999999999872</v>
      </c>
      <c r="G51" s="18"/>
      <c r="H51" s="18"/>
      <c r="I51" s="19">
        <f>E51*50/C51</f>
        <v>0.02</v>
      </c>
      <c r="J51" s="87"/>
    </row>
    <row r="52" spans="1:16" ht="13.5" thickBot="1">
      <c r="A52" s="103"/>
      <c r="B52" s="81">
        <f>B51+7</f>
        <v>43177</v>
      </c>
      <c r="C52" s="20">
        <f>D51+G51-H51</f>
        <v>271.5922491565268</v>
      </c>
      <c r="D52" s="17">
        <f>C52+(C52*0.03)</f>
        <v>279.7400166312226</v>
      </c>
      <c r="E52" s="17">
        <f>C52/2500</f>
        <v>0.10863689966261073</v>
      </c>
      <c r="F52" s="28">
        <f>(D52-C52)/E52</f>
        <v>74.999999999999929</v>
      </c>
      <c r="G52" s="80"/>
      <c r="H52" s="80"/>
      <c r="I52" s="19">
        <f>E52*50/C52</f>
        <v>0.02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43184</v>
      </c>
      <c r="C54" s="20">
        <f>D52+G52-H52</f>
        <v>279.7400166312226</v>
      </c>
      <c r="D54" s="17">
        <f>C54+(C54*0.03)</f>
        <v>288.13221713015929</v>
      </c>
      <c r="E54" s="17">
        <f>C54/2500</f>
        <v>0.11189600665248904</v>
      </c>
      <c r="F54" s="28">
        <f>(D54-C54)/E54</f>
        <v>75.000000000000085</v>
      </c>
      <c r="G54" s="18"/>
      <c r="H54" s="18"/>
      <c r="I54" s="19">
        <f>E54*50/C54</f>
        <v>0.02</v>
      </c>
      <c r="J54" s="87"/>
    </row>
    <row r="55" spans="1:16">
      <c r="A55" s="102"/>
      <c r="B55" s="81">
        <f>B54+7</f>
        <v>43191</v>
      </c>
      <c r="C55" s="20">
        <f>D54+G54-H54</f>
        <v>288.13221713015929</v>
      </c>
      <c r="D55" s="17">
        <f>C55+(C55*0.03)</f>
        <v>296.77618364406408</v>
      </c>
      <c r="E55" s="17">
        <f>C55/2500</f>
        <v>0.11525288685206371</v>
      </c>
      <c r="F55" s="28">
        <f>(D55-C55)/E55</f>
        <v>75.000000000000071</v>
      </c>
      <c r="G55" s="18"/>
      <c r="H55" s="18"/>
      <c r="I55" s="19">
        <f>E55*50/C55</f>
        <v>0.02</v>
      </c>
      <c r="J55" s="87"/>
    </row>
    <row r="56" spans="1:16">
      <c r="A56" s="102"/>
      <c r="B56" s="81">
        <f>B55+7</f>
        <v>43198</v>
      </c>
      <c r="C56" s="20">
        <f>D55+G55-H55</f>
        <v>296.77618364406408</v>
      </c>
      <c r="D56" s="17">
        <f>C56+(C56*0.03)</f>
        <v>305.67946915338598</v>
      </c>
      <c r="E56" s="17">
        <f>C56/2500</f>
        <v>0.11871047345762563</v>
      </c>
      <c r="F56" s="28">
        <f>(D56-C56)/E56</f>
        <v>74.999999999999844</v>
      </c>
      <c r="G56" s="18"/>
      <c r="H56" s="18"/>
      <c r="I56" s="19">
        <f>E56*50/C56</f>
        <v>0.02</v>
      </c>
      <c r="J56" s="87"/>
    </row>
    <row r="57" spans="1:16" ht="13.5" thickBot="1">
      <c r="A57" s="103"/>
      <c r="B57" s="81">
        <f>B56+7</f>
        <v>43205</v>
      </c>
      <c r="C57" s="20">
        <f>D56+G56-H56</f>
        <v>305.67946915338598</v>
      </c>
      <c r="D57" s="17">
        <f>C57+(C57*0.03)</f>
        <v>314.84985322798758</v>
      </c>
      <c r="E57" s="17">
        <f>C57/2500</f>
        <v>0.12227178766135439</v>
      </c>
      <c r="F57" s="28">
        <f>(D57-C57)/E57</f>
        <v>75.000000000000171</v>
      </c>
      <c r="G57" s="80"/>
      <c r="H57" s="80"/>
      <c r="I57" s="19">
        <f>E57*50/C57</f>
        <v>0.02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43212</v>
      </c>
      <c r="C59" s="20">
        <f>D57+G57-H57</f>
        <v>314.84985322798758</v>
      </c>
      <c r="D59" s="17">
        <f>C59+(C59*0.03)</f>
        <v>324.29534882482722</v>
      </c>
      <c r="E59" s="17">
        <f>C59/2500</f>
        <v>0.12593994129119504</v>
      </c>
      <c r="F59" s="28">
        <f>(D59-C59)/E59</f>
        <v>75.000000000000057</v>
      </c>
      <c r="G59" s="18"/>
      <c r="H59" s="18"/>
      <c r="I59" s="19">
        <f>E59*50/C59</f>
        <v>2.0000000000000004E-2</v>
      </c>
      <c r="J59" s="87"/>
    </row>
    <row r="60" spans="1:16">
      <c r="A60" s="102"/>
      <c r="B60" s="81">
        <f>B59+7</f>
        <v>43219</v>
      </c>
      <c r="C60" s="20">
        <f>D59+G59-H59</f>
        <v>324.29534882482722</v>
      </c>
      <c r="D60" s="17">
        <f>C60+(C60*0.03)</f>
        <v>334.02420928957201</v>
      </c>
      <c r="E60" s="17">
        <f>C60/2500</f>
        <v>0.12971813952993089</v>
      </c>
      <c r="F60" s="28">
        <f>(D60-C60)/E60</f>
        <v>74.999999999999858</v>
      </c>
      <c r="G60" s="18"/>
      <c r="H60" s="18"/>
      <c r="I60" s="19">
        <f>E60*50/C60</f>
        <v>0.02</v>
      </c>
      <c r="J60" s="87"/>
    </row>
    <row r="61" spans="1:16">
      <c r="A61" s="102"/>
      <c r="B61" s="81">
        <f>B60+7</f>
        <v>43226</v>
      </c>
      <c r="C61" s="20">
        <f>D60+G60-H60</f>
        <v>334.02420928957201</v>
      </c>
      <c r="D61" s="17">
        <f>C61+(C61*0.03)</f>
        <v>344.04493556825918</v>
      </c>
      <c r="E61" s="17">
        <f>C61/2500</f>
        <v>0.13360968371582879</v>
      </c>
      <c r="F61" s="28">
        <f>(D61-C61)/E61</f>
        <v>75.000000000000028</v>
      </c>
      <c r="G61" s="18"/>
      <c r="H61" s="18"/>
      <c r="I61" s="19">
        <f>E61*50/C61</f>
        <v>0.02</v>
      </c>
      <c r="J61" s="87"/>
    </row>
    <row r="62" spans="1:16" ht="13.5" thickBot="1">
      <c r="A62" s="103"/>
      <c r="B62" s="81">
        <f>B61+7</f>
        <v>43233</v>
      </c>
      <c r="C62" s="20">
        <f>D61+G61-H61</f>
        <v>344.04493556825918</v>
      </c>
      <c r="D62" s="17">
        <f>C62+(C62*0.03)</f>
        <v>354.36628363530696</v>
      </c>
      <c r="E62" s="17">
        <f>C62/2500</f>
        <v>0.13761797422730368</v>
      </c>
      <c r="F62" s="28">
        <f>(D62-C62)/E62</f>
        <v>75.000000000000028</v>
      </c>
      <c r="G62" s="80"/>
      <c r="H62" s="80">
        <f>(D62-C49)*0.35</f>
        <v>37.037315726161189</v>
      </c>
      <c r="I62" s="19">
        <f>E62*50/C62</f>
        <v>0.02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43240</v>
      </c>
      <c r="C64" s="20">
        <f>D62+G62-H62</f>
        <v>317.32896790914577</v>
      </c>
      <c r="D64" s="17">
        <f>C64+(C64*0.03)</f>
        <v>326.84883694642014</v>
      </c>
      <c r="E64" s="17">
        <f>C64/2500</f>
        <v>0.12693158716365832</v>
      </c>
      <c r="F64" s="28">
        <f>(D64-C64)/E64</f>
        <v>74.999999999999901</v>
      </c>
      <c r="G64" s="17"/>
      <c r="H64" s="79"/>
      <c r="I64" s="19">
        <f>E64*50/C64</f>
        <v>2.0000000000000004E-2</v>
      </c>
      <c r="J64" s="87"/>
    </row>
    <row r="65" spans="1:16">
      <c r="A65" s="102"/>
      <c r="B65" s="81">
        <f>B64+7</f>
        <v>43247</v>
      </c>
      <c r="C65" s="20">
        <f>D64+G64-H64</f>
        <v>326.84883694642014</v>
      </c>
      <c r="D65" s="17">
        <f>C65+(C65*0.03)</f>
        <v>336.65430205481272</v>
      </c>
      <c r="E65" s="17">
        <f>C65/2500</f>
        <v>0.13073953477856806</v>
      </c>
      <c r="F65" s="28">
        <f>(D65-C65)/E65</f>
        <v>74.999999999999829</v>
      </c>
      <c r="G65" s="17"/>
      <c r="H65" s="79"/>
      <c r="I65" s="19">
        <f>E65*50/C65</f>
        <v>0.02</v>
      </c>
      <c r="J65" s="87"/>
    </row>
    <row r="66" spans="1:16">
      <c r="A66" s="102"/>
      <c r="B66" s="81">
        <f>B65+7</f>
        <v>43254</v>
      </c>
      <c r="C66" s="20">
        <f>D65+G65-H65</f>
        <v>336.65430205481272</v>
      </c>
      <c r="D66" s="17">
        <f>C66+(C66*0.03)</f>
        <v>346.75393111645712</v>
      </c>
      <c r="E66" s="17">
        <f>C66/2500</f>
        <v>0.1346617208219251</v>
      </c>
      <c r="F66" s="28">
        <f>(D66-C66)/E66</f>
        <v>75.000000000000185</v>
      </c>
      <c r="G66" s="17"/>
      <c r="H66" s="79"/>
      <c r="I66" s="19">
        <f>E66*50/C66</f>
        <v>0.02</v>
      </c>
      <c r="J66" s="87"/>
    </row>
    <row r="67" spans="1:16" ht="13.5" thickBot="1">
      <c r="A67" s="103"/>
      <c r="B67" s="81">
        <f>B66+7</f>
        <v>43261</v>
      </c>
      <c r="C67" s="20">
        <f>D66+G66-H66</f>
        <v>346.75393111645712</v>
      </c>
      <c r="D67" s="17">
        <f>C67+(C67*0.03)</f>
        <v>357.15654904995085</v>
      </c>
      <c r="E67" s="17">
        <f>C67/2500</f>
        <v>0.13870157244658285</v>
      </c>
      <c r="F67" s="28">
        <f>(D67-C67)/E67</f>
        <v>75.000000000000114</v>
      </c>
      <c r="G67" s="80"/>
      <c r="H67" s="80"/>
      <c r="I67" s="19">
        <f>E67*50/C67</f>
        <v>0.02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43268</v>
      </c>
      <c r="C69" s="20">
        <f>D67+G67-H67</f>
        <v>357.15654904995085</v>
      </c>
      <c r="D69" s="17">
        <f>C69+(C69*0.03)</f>
        <v>367.8712455214494</v>
      </c>
      <c r="E69" s="17">
        <f>C69/2500</f>
        <v>0.14286261961998034</v>
      </c>
      <c r="F69" s="28">
        <f>(D69-C69)/E69</f>
        <v>75.000000000000114</v>
      </c>
      <c r="G69" s="18"/>
      <c r="H69" s="18"/>
      <c r="I69" s="19">
        <f>E69*50/C69</f>
        <v>0.02</v>
      </c>
      <c r="J69" s="87"/>
    </row>
    <row r="70" spans="1:16">
      <c r="A70" s="102"/>
      <c r="B70" s="81">
        <f>B69+7</f>
        <v>43275</v>
      </c>
      <c r="C70" s="20">
        <f>D69+G69-H69</f>
        <v>367.8712455214494</v>
      </c>
      <c r="D70" s="17">
        <f>C70+(C70*0.03)</f>
        <v>378.90738288709287</v>
      </c>
      <c r="E70" s="17">
        <f>C70/2500</f>
        <v>0.14714849820857975</v>
      </c>
      <c r="F70" s="28">
        <f>(D70-C70)/E70</f>
        <v>74.999999999999915</v>
      </c>
      <c r="G70" s="18"/>
      <c r="H70" s="18"/>
      <c r="I70" s="19">
        <f>E70*50/C70</f>
        <v>1.9999999999999997E-2</v>
      </c>
      <c r="J70" s="87"/>
    </row>
    <row r="71" spans="1:16">
      <c r="A71" s="102"/>
      <c r="B71" s="81">
        <f>B70+7</f>
        <v>43282</v>
      </c>
      <c r="C71" s="20">
        <f>D70+G70-H70</f>
        <v>378.90738288709287</v>
      </c>
      <c r="D71" s="17">
        <f>C71+(C71*0.03)</f>
        <v>390.27460437370564</v>
      </c>
      <c r="E71" s="17">
        <f>C71/2500</f>
        <v>0.15156295315483714</v>
      </c>
      <c r="F71" s="28">
        <f>(D71-C71)/E71</f>
        <v>74.999999999999943</v>
      </c>
      <c r="G71" s="18"/>
      <c r="H71" s="18"/>
      <c r="I71" s="19">
        <f>E71*50/C71</f>
        <v>0.02</v>
      </c>
      <c r="J71" s="87"/>
    </row>
    <row r="72" spans="1:16" ht="13.5" thickBot="1">
      <c r="A72" s="103"/>
      <c r="B72" s="81">
        <f>B71+7</f>
        <v>43289</v>
      </c>
      <c r="C72" s="20">
        <f>D71+G71-H71</f>
        <v>390.27460437370564</v>
      </c>
      <c r="D72" s="17">
        <f>C72+(C72*0.03)</f>
        <v>401.98284250491679</v>
      </c>
      <c r="E72" s="17">
        <f>C72/2500</f>
        <v>0.15610984174948225</v>
      </c>
      <c r="F72" s="28">
        <f>(D72-C72)/E72</f>
        <v>74.999999999999858</v>
      </c>
      <c r="G72" s="80"/>
      <c r="H72" s="80"/>
      <c r="I72" s="19">
        <f>E72*50/C72</f>
        <v>0.02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43296</v>
      </c>
      <c r="C74" s="20">
        <f>D72+G72-H72</f>
        <v>401.98284250491679</v>
      </c>
      <c r="D74" s="17">
        <f>C74+(C74*0.03)</f>
        <v>414.04232778006428</v>
      </c>
      <c r="E74" s="17">
        <f>C74/2500</f>
        <v>0.16079313700196671</v>
      </c>
      <c r="F74" s="28">
        <f>(D74-C74)/E74</f>
        <v>74.999999999999943</v>
      </c>
      <c r="G74" s="18"/>
      <c r="H74" s="18"/>
      <c r="I74" s="19">
        <f>E74*50/C74</f>
        <v>0.02</v>
      </c>
      <c r="J74" s="87"/>
    </row>
    <row r="75" spans="1:16">
      <c r="A75" s="102"/>
      <c r="B75" s="81">
        <f>B74+7</f>
        <v>43303</v>
      </c>
      <c r="C75" s="20">
        <f>D74+G74-H74</f>
        <v>414.04232778006428</v>
      </c>
      <c r="D75" s="17">
        <f>C75+(C75*0.03)</f>
        <v>426.46359761346622</v>
      </c>
      <c r="E75" s="17">
        <f>C75/2500</f>
        <v>0.16561693111202572</v>
      </c>
      <c r="F75" s="28">
        <f>(D75-C75)/E75</f>
        <v>75.000000000000043</v>
      </c>
      <c r="G75" s="18"/>
      <c r="H75" s="18"/>
      <c r="I75" s="19">
        <f>E75*50/C75</f>
        <v>0.02</v>
      </c>
      <c r="J75" s="87"/>
    </row>
    <row r="76" spans="1:16">
      <c r="A76" s="102"/>
      <c r="B76" s="81">
        <f>B75+7</f>
        <v>43310</v>
      </c>
      <c r="C76" s="20">
        <f>D75+G75-H75</f>
        <v>426.46359761346622</v>
      </c>
      <c r="D76" s="17">
        <f>C76+(C76*0.03)</f>
        <v>439.25750554187022</v>
      </c>
      <c r="E76" s="17">
        <f>C76/2500</f>
        <v>0.17058543904538648</v>
      </c>
      <c r="F76" s="28">
        <f>(D76-C76)/E76</f>
        <v>75.000000000000057</v>
      </c>
      <c r="G76" s="18"/>
      <c r="H76" s="18"/>
      <c r="I76" s="19">
        <f>E76*50/C76</f>
        <v>0.02</v>
      </c>
      <c r="J76" s="87"/>
    </row>
    <row r="77" spans="1:16" ht="13.5" thickBot="1">
      <c r="A77" s="103"/>
      <c r="B77" s="81">
        <f>B76+7</f>
        <v>43317</v>
      </c>
      <c r="C77" s="20">
        <f>D76+G76-H76</f>
        <v>439.25750554187022</v>
      </c>
      <c r="D77" s="17">
        <f>C77+(C77*0.03)</f>
        <v>452.43523070812631</v>
      </c>
      <c r="E77" s="17">
        <f>C77/2500</f>
        <v>0.17570300221674809</v>
      </c>
      <c r="F77" s="28">
        <f>(D77-C77)/E77</f>
        <v>74.999999999999943</v>
      </c>
      <c r="G77" s="80"/>
      <c r="H77" s="80">
        <f>(D77-C64)*0.35</f>
        <v>47.287191979643183</v>
      </c>
      <c r="I77" s="19">
        <f>E77*50/C77</f>
        <v>0.02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43324</v>
      </c>
      <c r="C79" s="20">
        <f>D77+G77-H77</f>
        <v>405.14803872848313</v>
      </c>
      <c r="D79" s="17">
        <f>C79+(C79*0.03)</f>
        <v>417.30247989033762</v>
      </c>
      <c r="E79" s="17">
        <f>C79/2500</f>
        <v>0.16205921549139324</v>
      </c>
      <c r="F79" s="28">
        <f>(D79-C79)/E79</f>
        <v>75</v>
      </c>
      <c r="G79" s="18"/>
      <c r="H79" s="18"/>
      <c r="I79" s="19">
        <f>E79*50/C79</f>
        <v>1.9999999999999997E-2</v>
      </c>
      <c r="J79" s="87"/>
    </row>
    <row r="80" spans="1:16">
      <c r="A80" s="102"/>
      <c r="B80" s="81">
        <f>B79+7</f>
        <v>43331</v>
      </c>
      <c r="C80" s="20">
        <f>D79+G79-H79</f>
        <v>417.30247989033762</v>
      </c>
      <c r="D80" s="17">
        <f>C80+(C80*0.03)</f>
        <v>429.82155428704777</v>
      </c>
      <c r="E80" s="17">
        <f>C80/2500</f>
        <v>0.16692099195613505</v>
      </c>
      <c r="F80" s="28">
        <f>(D80-C80)/E80</f>
        <v>75.000000000000142</v>
      </c>
      <c r="G80" s="18"/>
      <c r="H80" s="18"/>
      <c r="I80" s="19">
        <f>E80*50/C80</f>
        <v>0.02</v>
      </c>
      <c r="J80" s="87"/>
    </row>
    <row r="81" spans="1:16">
      <c r="A81" s="102"/>
      <c r="B81" s="81">
        <f>B80+7</f>
        <v>43338</v>
      </c>
      <c r="C81" s="20">
        <f>D80+G80-H80</f>
        <v>429.82155428704777</v>
      </c>
      <c r="D81" s="17">
        <f>C81+(C81*0.03)</f>
        <v>442.71620091565921</v>
      </c>
      <c r="E81" s="17">
        <f>C81/2500</f>
        <v>0.1719286217148191</v>
      </c>
      <c r="F81" s="28">
        <f>(D81-C81)/E81</f>
        <v>75.000000000000043</v>
      </c>
      <c r="G81" s="18"/>
      <c r="H81" s="18"/>
      <c r="I81" s="19">
        <f>E81*50/C81</f>
        <v>1.9999999999999997E-2</v>
      </c>
      <c r="J81" s="87"/>
    </row>
    <row r="82" spans="1:16" ht="13.5" thickBot="1">
      <c r="A82" s="103"/>
      <c r="B82" s="81">
        <f>B81+7</f>
        <v>43345</v>
      </c>
      <c r="C82" s="20">
        <f>D81+G81-H81</f>
        <v>442.71620091565921</v>
      </c>
      <c r="D82" s="17">
        <f>C82+(C82*0.03)</f>
        <v>455.997686943129</v>
      </c>
      <c r="E82" s="17">
        <f>C82/2500</f>
        <v>0.17708648036626368</v>
      </c>
      <c r="F82" s="28">
        <f>(D82-C82)/E82</f>
        <v>75.000000000000043</v>
      </c>
      <c r="G82" s="80"/>
      <c r="H82" s="80"/>
      <c r="I82" s="19">
        <f>E82*50/C82</f>
        <v>0.02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43352</v>
      </c>
      <c r="C84" s="20">
        <f>D82+G82-H82</f>
        <v>455.997686943129</v>
      </c>
      <c r="D84" s="17">
        <f>C84+(C84*0.03)</f>
        <v>469.67761755142288</v>
      </c>
      <c r="E84" s="17">
        <f>C84/2500</f>
        <v>0.18239907477725159</v>
      </c>
      <c r="F84" s="28">
        <f>(D84-C84)/E84</f>
        <v>75.000000000000099</v>
      </c>
      <c r="G84" s="18"/>
      <c r="H84" s="18"/>
      <c r="I84" s="19">
        <f>E84*50/C84</f>
        <v>1.9999999999999997E-2</v>
      </c>
      <c r="J84" s="87"/>
    </row>
    <row r="85" spans="1:16">
      <c r="A85" s="102"/>
      <c r="B85" s="81">
        <f>B84+7</f>
        <v>43359</v>
      </c>
      <c r="C85" s="20">
        <f>D84+G84-H84</f>
        <v>469.67761755142288</v>
      </c>
      <c r="D85" s="17">
        <f>C85+(C85*0.03)</f>
        <v>483.76794607796558</v>
      </c>
      <c r="E85" s="17">
        <f>C85/2500</f>
        <v>0.18787104702056914</v>
      </c>
      <c r="F85" s="28">
        <f>(D85-C85)/E85</f>
        <v>75.000000000000028</v>
      </c>
      <c r="G85" s="18"/>
      <c r="H85" s="18"/>
      <c r="I85" s="19">
        <f>E85*50/C85</f>
        <v>0.02</v>
      </c>
      <c r="J85" s="87"/>
      <c r="K85" s="31"/>
      <c r="L85" s="31"/>
    </row>
    <row r="86" spans="1:16">
      <c r="A86" s="102"/>
      <c r="B86" s="81">
        <f>B85+7</f>
        <v>43366</v>
      </c>
      <c r="C86" s="20">
        <f>D85+G85-H85</f>
        <v>483.76794607796558</v>
      </c>
      <c r="D86" s="17">
        <f>C86+(C86*0.03)</f>
        <v>498.28098446030452</v>
      </c>
      <c r="E86" s="17">
        <f>C86/2500</f>
        <v>0.19350717843118623</v>
      </c>
      <c r="F86" s="28">
        <f>(D86-C86)/E86</f>
        <v>74.999999999999901</v>
      </c>
      <c r="G86" s="18"/>
      <c r="H86" s="18"/>
      <c r="I86" s="19">
        <f>E86*50/C86</f>
        <v>0.02</v>
      </c>
      <c r="J86" s="87"/>
      <c r="K86" s="31"/>
      <c r="L86" s="31"/>
    </row>
    <row r="87" spans="1:16" ht="13.5" thickBot="1">
      <c r="A87" s="103"/>
      <c r="B87" s="81">
        <f>B86+7</f>
        <v>43373</v>
      </c>
      <c r="C87" s="20">
        <f>D86+G86-H86</f>
        <v>498.28098446030452</v>
      </c>
      <c r="D87" s="17">
        <f>C87+(C87*0.03)</f>
        <v>513.22941399411366</v>
      </c>
      <c r="E87" s="17">
        <f>C87/2500</f>
        <v>0.1993123937841218</v>
      </c>
      <c r="F87" s="28">
        <f>(D87-C87)/E87</f>
        <v>74.999999999999986</v>
      </c>
      <c r="G87" s="80"/>
      <c r="H87" s="80"/>
      <c r="I87" s="19">
        <f>E87*50/C87</f>
        <v>1.9999999999999997E-2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43380</v>
      </c>
      <c r="C89" s="20">
        <f>D87+G87-H87</f>
        <v>513.22941399411366</v>
      </c>
      <c r="D89" s="17">
        <f>C89+(C89*0.03)</f>
        <v>528.6262964139371</v>
      </c>
      <c r="E89" s="17">
        <f>C89/2500</f>
        <v>0.20529176559764548</v>
      </c>
      <c r="F89" s="28">
        <f>(D89-C89)/E89</f>
        <v>75.000000000000156</v>
      </c>
      <c r="G89" s="18"/>
      <c r="H89" s="18"/>
      <c r="I89" s="19">
        <f>E89*50/C89</f>
        <v>0.02</v>
      </c>
      <c r="J89" s="87"/>
    </row>
    <row r="90" spans="1:16">
      <c r="A90" s="102"/>
      <c r="B90" s="81">
        <f>B89+7</f>
        <v>43387</v>
      </c>
      <c r="C90" s="20">
        <f>D89+G89-H89</f>
        <v>528.6262964139371</v>
      </c>
      <c r="D90" s="17">
        <f>C90+(C90*0.03)</f>
        <v>544.48508530635524</v>
      </c>
      <c r="E90" s="17">
        <f>C90/2500</f>
        <v>0.21145051856557484</v>
      </c>
      <c r="F90" s="28">
        <f>(D90-C90)/E90</f>
        <v>75.000000000000156</v>
      </c>
      <c r="G90" s="18"/>
      <c r="H90" s="18"/>
      <c r="I90" s="19">
        <f>E90*50/C90</f>
        <v>0.02</v>
      </c>
      <c r="J90" s="87"/>
    </row>
    <row r="91" spans="1:16">
      <c r="A91" s="102"/>
      <c r="B91" s="81">
        <f>B90+7</f>
        <v>43394</v>
      </c>
      <c r="C91" s="20">
        <f>D90+G90-H90</f>
        <v>544.48508530635524</v>
      </c>
      <c r="D91" s="17">
        <f>C91+(C91*0.03)</f>
        <v>560.81963786554593</v>
      </c>
      <c r="E91" s="17">
        <f>C91/2500</f>
        <v>0.21779403412254209</v>
      </c>
      <c r="F91" s="28">
        <f>(D91-C91)/E91</f>
        <v>75.000000000000128</v>
      </c>
      <c r="G91" s="18"/>
      <c r="H91" s="18"/>
      <c r="I91" s="19">
        <f>E91*50/C91</f>
        <v>1.9999999999999997E-2</v>
      </c>
      <c r="J91" s="87"/>
    </row>
    <row r="92" spans="1:16" ht="13.5" thickBot="1">
      <c r="A92" s="103"/>
      <c r="B92" s="81">
        <f>B91+7</f>
        <v>43401</v>
      </c>
      <c r="C92" s="20">
        <f>D91+G91-H91</f>
        <v>560.81963786554593</v>
      </c>
      <c r="D92" s="17">
        <f>C92+(C92*0.03)</f>
        <v>577.64422700151226</v>
      </c>
      <c r="E92" s="17">
        <f>C92/2500</f>
        <v>0.22432785514621836</v>
      </c>
      <c r="F92" s="28">
        <f>(D92-C92)/E92</f>
        <v>74.999999999999815</v>
      </c>
      <c r="G92" s="80"/>
      <c r="H92" s="80">
        <f>(D92-C79)*0.35</f>
        <v>60.373665895560194</v>
      </c>
      <c r="I92" s="19">
        <f>E92*50/C92</f>
        <v>0.02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43408</v>
      </c>
      <c r="C94" s="20">
        <f>D92+G92-H92</f>
        <v>517.27056110595208</v>
      </c>
      <c r="D94" s="17">
        <f>C94+(C94*0.03)</f>
        <v>532.78867793913059</v>
      </c>
      <c r="E94" s="17">
        <f>C94/2500</f>
        <v>0.20690822444238083</v>
      </c>
      <c r="F94" s="28">
        <f>(D94-C94)/E94</f>
        <v>74.999999999999744</v>
      </c>
      <c r="G94" s="17"/>
      <c r="H94" s="18"/>
      <c r="I94" s="19">
        <f>E94*50/C94</f>
        <v>0.02</v>
      </c>
      <c r="J94" s="87"/>
    </row>
    <row r="95" spans="1:16">
      <c r="A95" s="102"/>
      <c r="B95" s="81">
        <f>B94+7</f>
        <v>43415</v>
      </c>
      <c r="C95" s="20">
        <f>D94+G94-H94</f>
        <v>532.78867793913059</v>
      </c>
      <c r="D95" s="17">
        <f>C95+(C95*0.03)</f>
        <v>548.77233827730447</v>
      </c>
      <c r="E95" s="17">
        <f>C95/2500</f>
        <v>0.21311547117565224</v>
      </c>
      <c r="F95" s="28">
        <f>(D95-C95)/E95</f>
        <v>74.999999999999801</v>
      </c>
      <c r="G95" s="17"/>
      <c r="H95" s="18"/>
      <c r="I95" s="19">
        <f>E95*50/C95</f>
        <v>0.02</v>
      </c>
      <c r="J95" s="87"/>
    </row>
    <row r="96" spans="1:16">
      <c r="A96" s="102"/>
      <c r="B96" s="81">
        <f>B95+7</f>
        <v>43422</v>
      </c>
      <c r="C96" s="20">
        <f>D95+G95-H95</f>
        <v>548.77233827730447</v>
      </c>
      <c r="D96" s="17">
        <f>C96+(C96*0.03)</f>
        <v>565.23550842562361</v>
      </c>
      <c r="E96" s="17">
        <f>C96/2500</f>
        <v>0.21950893531092178</v>
      </c>
      <c r="F96" s="28">
        <f>(D96-C96)/E96</f>
        <v>75.000000000000014</v>
      </c>
      <c r="G96" s="17"/>
      <c r="H96" s="18"/>
      <c r="I96" s="19">
        <f>E96*50/C96</f>
        <v>1.9999999999999997E-2</v>
      </c>
      <c r="J96" s="87"/>
    </row>
    <row r="97" spans="1:16" ht="13.5" thickBot="1">
      <c r="A97" s="103"/>
      <c r="B97" s="81">
        <f>B96+7</f>
        <v>43429</v>
      </c>
      <c r="C97" s="20">
        <f>D96+G96-H96</f>
        <v>565.23550842562361</v>
      </c>
      <c r="D97" s="17">
        <f>C97+(C97*0.03)</f>
        <v>582.19257367839236</v>
      </c>
      <c r="E97" s="17">
        <f>C97/2500</f>
        <v>0.22609420337024944</v>
      </c>
      <c r="F97" s="28">
        <f>(D97-C97)/E97</f>
        <v>75.000000000000213</v>
      </c>
      <c r="G97" s="80"/>
      <c r="H97" s="80"/>
      <c r="I97" s="19">
        <f>E97*50/C97</f>
        <v>0.02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43436</v>
      </c>
      <c r="C99" s="20">
        <f>D97+G97-H97</f>
        <v>582.19257367839236</v>
      </c>
      <c r="D99" s="17">
        <f>C99+(C99*0.03)</f>
        <v>599.65835088874417</v>
      </c>
      <c r="E99" s="17">
        <f>C99/2500</f>
        <v>0.23287702947135694</v>
      </c>
      <c r="F99" s="28">
        <f>(D99-C99)/E99</f>
        <v>75.000000000000142</v>
      </c>
      <c r="G99" s="18"/>
      <c r="H99" s="18"/>
      <c r="I99" s="19">
        <f>E99*50/C99</f>
        <v>0.02</v>
      </c>
      <c r="J99" s="87"/>
    </row>
    <row r="100" spans="1:16">
      <c r="A100" s="102"/>
      <c r="B100" s="81">
        <f>B99+7</f>
        <v>43443</v>
      </c>
      <c r="C100" s="20">
        <f>D99+G99-H99</f>
        <v>599.65835088874417</v>
      </c>
      <c r="D100" s="17">
        <f>C100+(C100*0.03)</f>
        <v>617.64810141540647</v>
      </c>
      <c r="E100" s="17">
        <f>C100/2500</f>
        <v>0.23986334035549767</v>
      </c>
      <c r="F100" s="28">
        <f>(D100-C100)/E100</f>
        <v>74.999999999999915</v>
      </c>
      <c r="G100" s="18"/>
      <c r="H100" s="18"/>
      <c r="I100" s="19">
        <f>E100*50/C100</f>
        <v>0.02</v>
      </c>
      <c r="J100" s="87"/>
    </row>
    <row r="101" spans="1:16">
      <c r="A101" s="102"/>
      <c r="B101" s="81">
        <f>B100+7</f>
        <v>43450</v>
      </c>
      <c r="C101" s="20">
        <f>D100+G100-H100</f>
        <v>617.64810141540647</v>
      </c>
      <c r="D101" s="17">
        <f>C101+(C101*0.03)</f>
        <v>636.17754445786863</v>
      </c>
      <c r="E101" s="17">
        <f>C101/2500</f>
        <v>0.2470592405661626</v>
      </c>
      <c r="F101" s="28">
        <f>(D101-C101)/E101</f>
        <v>74.999999999999872</v>
      </c>
      <c r="G101" s="18"/>
      <c r="H101" s="18"/>
      <c r="I101" s="19">
        <f>E101*50/C101</f>
        <v>0.02</v>
      </c>
      <c r="J101" s="87"/>
    </row>
    <row r="102" spans="1:16" ht="13.5" thickBot="1">
      <c r="A102" s="103"/>
      <c r="B102" s="81">
        <f>B101+7</f>
        <v>43457</v>
      </c>
      <c r="C102" s="20">
        <f>D101+G101-H101</f>
        <v>636.17754445786863</v>
      </c>
      <c r="D102" s="17">
        <f>C102+(C102*0.03)</f>
        <v>655.26287079160466</v>
      </c>
      <c r="E102" s="17">
        <f>C102/2500</f>
        <v>0.25447101778314746</v>
      </c>
      <c r="F102" s="28">
        <f>(D102-C102)/E102</f>
        <v>74.999999999999844</v>
      </c>
      <c r="G102" s="80"/>
      <c r="H102" s="80"/>
      <c r="I102" s="19">
        <f>E102*50/C102</f>
        <v>0.02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43464</v>
      </c>
      <c r="C104" s="20">
        <f>D102+G102-H102</f>
        <v>655.26287079160466</v>
      </c>
      <c r="D104" s="17">
        <f>C104+(C104*0.03)</f>
        <v>674.92075691535274</v>
      </c>
      <c r="E104" s="17">
        <f>C104/2500</f>
        <v>0.26210514831664189</v>
      </c>
      <c r="F104" s="28">
        <f>(D104-C104)/E104</f>
        <v>74.999999999999787</v>
      </c>
      <c r="G104" s="18"/>
      <c r="H104" s="18"/>
      <c r="I104" s="19">
        <f>E104*50/C104</f>
        <v>0.02</v>
      </c>
      <c r="J104" s="87"/>
    </row>
    <row r="105" spans="1:16">
      <c r="A105" s="102"/>
      <c r="B105" s="81">
        <f>B104+7</f>
        <v>43471</v>
      </c>
      <c r="C105" s="20">
        <f>D104+G104-H104</f>
        <v>674.92075691535274</v>
      </c>
      <c r="D105" s="17">
        <f>C105+(C105*0.03)</f>
        <v>695.16837962281329</v>
      </c>
      <c r="E105" s="17">
        <f>C105/2500</f>
        <v>0.26996830276614109</v>
      </c>
      <c r="F105" s="28">
        <f>(D105-C105)/E105</f>
        <v>74.999999999999886</v>
      </c>
      <c r="G105" s="18"/>
      <c r="H105" s="18"/>
      <c r="I105" s="19">
        <f>E105*50/C105</f>
        <v>0.02</v>
      </c>
      <c r="J105" s="87"/>
    </row>
    <row r="106" spans="1:16">
      <c r="A106" s="102"/>
      <c r="B106" s="81">
        <f>B105+7</f>
        <v>43478</v>
      </c>
      <c r="C106" s="20">
        <f>D105+G105-H105</f>
        <v>695.16837962281329</v>
      </c>
      <c r="D106" s="17">
        <f>C106+(C106*0.03)</f>
        <v>716.02343101149768</v>
      </c>
      <c r="E106" s="17">
        <f>C106/2500</f>
        <v>0.27806735184912534</v>
      </c>
      <c r="F106" s="28">
        <f>(D106-C106)/E106</f>
        <v>74.999999999999957</v>
      </c>
      <c r="G106" s="18"/>
      <c r="H106" s="18"/>
      <c r="I106" s="19">
        <f>E106*50/C106</f>
        <v>0.02</v>
      </c>
      <c r="J106" s="87"/>
    </row>
    <row r="107" spans="1:16" ht="13.5" thickBot="1">
      <c r="A107" s="103"/>
      <c r="B107" s="81">
        <f>B106+7</f>
        <v>43485</v>
      </c>
      <c r="C107" s="20">
        <f>D106+G106-H106</f>
        <v>716.02343101149768</v>
      </c>
      <c r="D107" s="17">
        <f>C107+(C107*0.03)</f>
        <v>737.50413394184261</v>
      </c>
      <c r="E107" s="17">
        <f>C107/2500</f>
        <v>0.28640937240459907</v>
      </c>
      <c r="F107" s="28">
        <f>(D107-C107)/E107</f>
        <v>75.000000000000014</v>
      </c>
      <c r="G107" s="80"/>
      <c r="H107" s="80">
        <f>(D107-C94)*0.35</f>
        <v>77.081750492561682</v>
      </c>
      <c r="I107" s="19">
        <f>E107*50/C107</f>
        <v>0.02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43492</v>
      </c>
      <c r="C109" s="20">
        <f>D107+G107-H107</f>
        <v>660.42238344928091</v>
      </c>
      <c r="D109" s="17">
        <f>C109+(C109*0.03)</f>
        <v>680.23505495275936</v>
      </c>
      <c r="E109" s="17">
        <f>C109/2500</f>
        <v>0.26416895337971236</v>
      </c>
      <c r="F109" s="28">
        <f>(D109-C109)/E109</f>
        <v>75.000000000000057</v>
      </c>
      <c r="G109" s="18"/>
      <c r="H109" s="18"/>
      <c r="I109" s="19">
        <f>E109*50/C109</f>
        <v>0.02</v>
      </c>
      <c r="J109" s="87"/>
    </row>
    <row r="110" spans="1:16">
      <c r="A110" s="102"/>
      <c r="B110" s="81">
        <f>B109+7</f>
        <v>43499</v>
      </c>
      <c r="C110" s="20">
        <f>D109+G109-H109</f>
        <v>680.23505495275936</v>
      </c>
      <c r="D110" s="17">
        <f>C110+(C110*0.03)</f>
        <v>700.64210660134211</v>
      </c>
      <c r="E110" s="17">
        <f>C110/2500</f>
        <v>0.27209402198110372</v>
      </c>
      <c r="F110" s="28">
        <f>(D110-C110)/E110</f>
        <v>74.999999999999901</v>
      </c>
      <c r="G110" s="18"/>
      <c r="H110" s="18"/>
      <c r="I110" s="19">
        <f>E110*50/C110</f>
        <v>1.9999999999999997E-2</v>
      </c>
      <c r="J110" s="87"/>
    </row>
    <row r="111" spans="1:16">
      <c r="A111" s="102"/>
      <c r="B111" s="81">
        <f>B110+7</f>
        <v>43506</v>
      </c>
      <c r="C111" s="20">
        <f>D110+G110-H110</f>
        <v>700.64210660134211</v>
      </c>
      <c r="D111" s="17">
        <f>C111+(C111*0.03)</f>
        <v>721.66136979938233</v>
      </c>
      <c r="E111" s="17">
        <f>C111/2500</f>
        <v>0.28025684264053685</v>
      </c>
      <c r="F111" s="28">
        <f>(D111-C111)/E111</f>
        <v>74.999999999999844</v>
      </c>
      <c r="G111" s="18"/>
      <c r="H111" s="18"/>
      <c r="I111" s="19">
        <f>E111*50/C111</f>
        <v>0.02</v>
      </c>
      <c r="J111" s="87"/>
    </row>
    <row r="112" spans="1:16" ht="13.5" thickBot="1">
      <c r="A112" s="103"/>
      <c r="B112" s="81">
        <f>B111+7</f>
        <v>43513</v>
      </c>
      <c r="C112" s="20">
        <f>D111+G111-H111</f>
        <v>721.66136979938233</v>
      </c>
      <c r="D112" s="17">
        <f>C112+(C112*0.03)</f>
        <v>743.31121089336375</v>
      </c>
      <c r="E112" s="17">
        <f>C112/2500</f>
        <v>0.28866454791975293</v>
      </c>
      <c r="F112" s="28">
        <f>(D112-C112)/E112</f>
        <v>74.999999999999829</v>
      </c>
      <c r="G112" s="80"/>
      <c r="H112" s="80"/>
      <c r="I112" s="19">
        <f>E112*50/C112</f>
        <v>0.02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43520</v>
      </c>
      <c r="C114" s="20">
        <f>D112+G112-H112</f>
        <v>743.31121089336375</v>
      </c>
      <c r="D114" s="17">
        <f>C114+(C114*0.03)</f>
        <v>765.61054722016468</v>
      </c>
      <c r="E114" s="17">
        <f>C114/2500</f>
        <v>0.29732448435734549</v>
      </c>
      <c r="F114" s="28">
        <f>(D114-C114)/E114</f>
        <v>75.000000000000043</v>
      </c>
      <c r="G114" s="18"/>
      <c r="H114" s="18"/>
      <c r="I114" s="19">
        <f>E114*50/C114</f>
        <v>1.9999999999999997E-2</v>
      </c>
      <c r="J114" s="87"/>
    </row>
    <row r="115" spans="1:16">
      <c r="A115" s="102"/>
      <c r="B115" s="81">
        <f>B114+7</f>
        <v>43527</v>
      </c>
      <c r="C115" s="20">
        <f>D114+G114-H114</f>
        <v>765.61054722016468</v>
      </c>
      <c r="D115" s="17">
        <f>C115+(C115*0.03)</f>
        <v>788.5788636367696</v>
      </c>
      <c r="E115" s="17">
        <f>C115/2500</f>
        <v>0.30624421888806586</v>
      </c>
      <c r="F115" s="28">
        <f>(D115-C115)/E115</f>
        <v>74.999999999999943</v>
      </c>
      <c r="G115" s="18"/>
      <c r="H115" s="18"/>
      <c r="I115" s="19">
        <f>E115*50/C115</f>
        <v>0.02</v>
      </c>
      <c r="J115" s="87"/>
    </row>
    <row r="116" spans="1:16">
      <c r="A116" s="102"/>
      <c r="B116" s="81">
        <f>B115+7</f>
        <v>43534</v>
      </c>
      <c r="C116" s="20">
        <f>D115+G115-H115</f>
        <v>788.5788636367696</v>
      </c>
      <c r="D116" s="17">
        <f>C116+(C116*0.03)</f>
        <v>812.23622954587267</v>
      </c>
      <c r="E116" s="17">
        <f>C116/2500</f>
        <v>0.31543154545470786</v>
      </c>
      <c r="F116" s="28">
        <f>(D116-C116)/E116</f>
        <v>74.999999999999957</v>
      </c>
      <c r="G116" s="18"/>
      <c r="H116" s="18"/>
      <c r="I116" s="19">
        <f>E116*50/C116</f>
        <v>0.02</v>
      </c>
      <c r="J116" s="87"/>
    </row>
    <row r="117" spans="1:16" ht="13.5" thickBot="1">
      <c r="A117" s="103"/>
      <c r="B117" s="81">
        <f>B116+7</f>
        <v>43541</v>
      </c>
      <c r="C117" s="20">
        <f>D116+G116-H116</f>
        <v>812.23622954587267</v>
      </c>
      <c r="D117" s="17">
        <f>C117+(C117*0.03)</f>
        <v>836.6033164322489</v>
      </c>
      <c r="E117" s="17">
        <f>C117/2500</f>
        <v>0.32489449181834906</v>
      </c>
      <c r="F117" s="28">
        <f>(D117-C117)/E117</f>
        <v>75.000000000000142</v>
      </c>
      <c r="G117" s="80"/>
      <c r="H117" s="80"/>
      <c r="I117" s="19">
        <f>E117*50/C117</f>
        <v>0.02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43548</v>
      </c>
      <c r="C119" s="20">
        <f>D117+G117-H117</f>
        <v>836.6033164322489</v>
      </c>
      <c r="D119" s="17">
        <f>C119+(C119*0.03)</f>
        <v>861.70141592521634</v>
      </c>
      <c r="E119" s="17">
        <f>C119/2500</f>
        <v>0.33464132657289958</v>
      </c>
      <c r="F119" s="28">
        <f>(D119-C119)/E119</f>
        <v>74.999999999999901</v>
      </c>
      <c r="G119" s="18"/>
      <c r="H119" s="18"/>
      <c r="I119" s="19">
        <f>E119*50/C119</f>
        <v>0.02</v>
      </c>
      <c r="J119" s="87"/>
    </row>
    <row r="120" spans="1:16">
      <c r="A120" s="102"/>
      <c r="B120" s="81">
        <f>B119+7</f>
        <v>43555</v>
      </c>
      <c r="C120" s="20">
        <f>D119+G119-H119</f>
        <v>861.70141592521634</v>
      </c>
      <c r="D120" s="17">
        <f>C120+(C120*0.03)</f>
        <v>887.55245840297277</v>
      </c>
      <c r="E120" s="17">
        <f>C120/2500</f>
        <v>0.34468056637008654</v>
      </c>
      <c r="F120" s="28">
        <f>(D120-C120)/E120</f>
        <v>74.999999999999844</v>
      </c>
      <c r="G120" s="18"/>
      <c r="H120" s="18"/>
      <c r="I120" s="19">
        <f>E120*50/C120</f>
        <v>1.9999999999999997E-2</v>
      </c>
      <c r="J120" s="87"/>
    </row>
    <row r="121" spans="1:16">
      <c r="A121" s="102"/>
      <c r="B121" s="81">
        <f>B120+7</f>
        <v>43562</v>
      </c>
      <c r="C121" s="20">
        <f>D120+G120-H120</f>
        <v>887.55245840297277</v>
      </c>
      <c r="D121" s="17">
        <f>C121+(C121*0.03)</f>
        <v>914.17903215506192</v>
      </c>
      <c r="E121" s="17">
        <f>C121/2500</f>
        <v>0.35502098336118909</v>
      </c>
      <c r="F121" s="28">
        <f>(D121-C121)/E121</f>
        <v>74.999999999999886</v>
      </c>
      <c r="G121" s="18"/>
      <c r="H121" s="18"/>
      <c r="I121" s="19">
        <f>E121*50/C121</f>
        <v>0.02</v>
      </c>
      <c r="J121" s="87"/>
    </row>
    <row r="122" spans="1:16" ht="13.5" thickBot="1">
      <c r="A122" s="103"/>
      <c r="B122" s="81">
        <f>B121+7</f>
        <v>43569</v>
      </c>
      <c r="C122" s="20">
        <f>D121+G121-H121</f>
        <v>914.17903215506192</v>
      </c>
      <c r="D122" s="17">
        <f>C122+(C122*0.03)</f>
        <v>941.60440311971377</v>
      </c>
      <c r="E122" s="17">
        <f>C122/2500</f>
        <v>0.36567161286202476</v>
      </c>
      <c r="F122" s="28">
        <f>(D122-C122)/E122</f>
        <v>74.999999999999972</v>
      </c>
      <c r="G122" s="80"/>
      <c r="H122" s="80">
        <f>(D122-C109)*0.35</f>
        <v>98.413706884651489</v>
      </c>
      <c r="I122" s="19">
        <f>E122*50/C122</f>
        <v>0.02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43576</v>
      </c>
      <c r="C124" s="20">
        <f>D122+G122-H122</f>
        <v>843.19069623506232</v>
      </c>
      <c r="D124" s="17">
        <f>C124+(C124*0.03)</f>
        <v>868.48641712211418</v>
      </c>
      <c r="E124" s="17">
        <f>C124/2500</f>
        <v>0.33727627849402492</v>
      </c>
      <c r="F124" s="28">
        <f>(D124-C124)/E124</f>
        <v>74.999999999999972</v>
      </c>
      <c r="G124" s="17"/>
      <c r="H124" s="18"/>
      <c r="I124" s="19">
        <f>E124*50/C124</f>
        <v>0.02</v>
      </c>
      <c r="J124" s="87"/>
    </row>
    <row r="125" spans="1:16">
      <c r="A125" s="102"/>
      <c r="B125" s="81">
        <f>B124+7</f>
        <v>43583</v>
      </c>
      <c r="C125" s="20">
        <f>D124+G124-H124</f>
        <v>868.48641712211418</v>
      </c>
      <c r="D125" s="17">
        <f>C125+(C125*0.03)</f>
        <v>894.54100963577764</v>
      </c>
      <c r="E125" s="17">
        <f>C125/2500</f>
        <v>0.34739456684884568</v>
      </c>
      <c r="F125" s="28">
        <f>(D125-C125)/E125</f>
        <v>75.000000000000114</v>
      </c>
      <c r="G125" s="17"/>
      <c r="H125" s="18"/>
      <c r="I125" s="19">
        <f>E125*50/C125</f>
        <v>0.02</v>
      </c>
      <c r="J125" s="87"/>
      <c r="K125" s="31"/>
      <c r="L125" s="31"/>
    </row>
    <row r="126" spans="1:16">
      <c r="A126" s="102"/>
      <c r="B126" s="81">
        <f>B125+7</f>
        <v>43590</v>
      </c>
      <c r="C126" s="20">
        <f>D125+G125-H125</f>
        <v>894.54100963577764</v>
      </c>
      <c r="D126" s="17">
        <f>C126+(C126*0.03)</f>
        <v>921.37723992485098</v>
      </c>
      <c r="E126" s="17">
        <f>C126/2500</f>
        <v>0.35781640385431107</v>
      </c>
      <c r="F126" s="28">
        <f>(D126-C126)/E126</f>
        <v>75.000000000000028</v>
      </c>
      <c r="G126" s="17"/>
      <c r="H126" s="18"/>
      <c r="I126" s="19">
        <f>E126*50/C126</f>
        <v>2.0000000000000004E-2</v>
      </c>
      <c r="J126" s="87"/>
      <c r="K126" s="31"/>
      <c r="L126" s="31"/>
    </row>
    <row r="127" spans="1:16" ht="13.5" thickBot="1">
      <c r="A127" s="103"/>
      <c r="B127" s="81">
        <f>B126+7</f>
        <v>43597</v>
      </c>
      <c r="C127" s="20">
        <f>D126+G126-H126</f>
        <v>921.37723992485098</v>
      </c>
      <c r="D127" s="17">
        <f>C127+(C127*0.03)</f>
        <v>949.01855712259646</v>
      </c>
      <c r="E127" s="17">
        <f>C127/2500</f>
        <v>0.3685508959699404</v>
      </c>
      <c r="F127" s="28">
        <f>(D127-C127)/E127</f>
        <v>74.999999999999858</v>
      </c>
      <c r="G127" s="80"/>
      <c r="H127" s="80"/>
      <c r="I127" s="19">
        <f>E127*50/C127</f>
        <v>0.02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43604</v>
      </c>
      <c r="C129" s="20">
        <f>D127+G127-H127</f>
        <v>949.01855712259646</v>
      </c>
      <c r="D129" s="17">
        <f>C129+(C129*0.03)</f>
        <v>977.48911383627433</v>
      </c>
      <c r="E129" s="17">
        <f>C129/2500</f>
        <v>0.37960742284903859</v>
      </c>
      <c r="F129" s="28">
        <f>(D129-C129)/E129</f>
        <v>74.999999999999929</v>
      </c>
      <c r="G129" s="18"/>
      <c r="H129" s="18"/>
      <c r="I129" s="19">
        <f>E129*50/C129</f>
        <v>0.02</v>
      </c>
      <c r="J129" s="87"/>
    </row>
    <row r="130" spans="1:16">
      <c r="A130" s="102"/>
      <c r="B130" s="81">
        <f>B129+7</f>
        <v>43611</v>
      </c>
      <c r="C130" s="20">
        <f>D129+G129-H129</f>
        <v>977.48911383627433</v>
      </c>
      <c r="D130" s="17">
        <f>C130+(C130*0.03)</f>
        <v>1006.8137872513626</v>
      </c>
      <c r="E130" s="17">
        <f>C130/2500</f>
        <v>0.39099564553450972</v>
      </c>
      <c r="F130" s="28">
        <f>(D130-C130)/E130</f>
        <v>75</v>
      </c>
      <c r="G130" s="18"/>
      <c r="H130" s="18"/>
      <c r="I130" s="19">
        <f>E130*50/C130</f>
        <v>0.02</v>
      </c>
      <c r="J130" s="87"/>
    </row>
    <row r="131" spans="1:16">
      <c r="A131" s="102"/>
      <c r="B131" s="81">
        <f>B130+7</f>
        <v>43618</v>
      </c>
      <c r="C131" s="20">
        <f>D130+G130-H130</f>
        <v>1006.8137872513626</v>
      </c>
      <c r="D131" s="17">
        <f>C131+(C131*0.03)</f>
        <v>1037.0182008689035</v>
      </c>
      <c r="E131" s="17">
        <f>C131/2500</f>
        <v>0.40272551490054503</v>
      </c>
      <c r="F131" s="28">
        <f>(D131-C131)/E131</f>
        <v>75.000000000000114</v>
      </c>
      <c r="G131" s="18"/>
      <c r="H131" s="18"/>
      <c r="I131" s="19">
        <f>E131*50/C131</f>
        <v>0.02</v>
      </c>
      <c r="J131" s="87"/>
    </row>
    <row r="132" spans="1:16" ht="13.5" thickBot="1">
      <c r="A132" s="103"/>
      <c r="B132" s="81">
        <f>B131+7</f>
        <v>43625</v>
      </c>
      <c r="C132" s="20">
        <f>D131+G131-H131</f>
        <v>1037.0182008689035</v>
      </c>
      <c r="D132" s="17">
        <f>C132+(C132*0.03)</f>
        <v>1068.1287468949706</v>
      </c>
      <c r="E132" s="17">
        <f>C132/2500</f>
        <v>0.41480728034756137</v>
      </c>
      <c r="F132" s="28">
        <f>(D132-C132)/E132</f>
        <v>75.000000000000085</v>
      </c>
      <c r="G132" s="80"/>
      <c r="H132" s="80"/>
      <c r="I132" s="19">
        <f>E132*50/C132</f>
        <v>0.02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43632</v>
      </c>
      <c r="C134" s="20">
        <f>D132+G132-H132</f>
        <v>1068.1287468949706</v>
      </c>
      <c r="D134" s="17">
        <f>C134+(C134*0.03)</f>
        <v>1100.1726093018196</v>
      </c>
      <c r="E134" s="17">
        <f>C134/2500</f>
        <v>0.42725149875798824</v>
      </c>
      <c r="F134" s="28">
        <f>(D134-C134)/E134</f>
        <v>74.999999999999801</v>
      </c>
      <c r="G134" s="18"/>
      <c r="H134" s="18"/>
      <c r="I134" s="19">
        <f>E134*50/C134</f>
        <v>1.9999999999999997E-2</v>
      </c>
      <c r="J134" s="87"/>
    </row>
    <row r="135" spans="1:16">
      <c r="A135" s="102"/>
      <c r="B135" s="81">
        <f>B134+7</f>
        <v>43639</v>
      </c>
      <c r="C135" s="20">
        <f>D134+G134-H134</f>
        <v>1100.1726093018196</v>
      </c>
      <c r="D135" s="17">
        <f>C135+(C135*0.03)</f>
        <v>1133.1777875808743</v>
      </c>
      <c r="E135" s="17">
        <f>C135/2500</f>
        <v>0.44006904372072786</v>
      </c>
      <c r="F135" s="28">
        <f>(D135-C135)/E135</f>
        <v>75.000000000000227</v>
      </c>
      <c r="G135" s="18"/>
      <c r="H135" s="18"/>
      <c r="I135" s="19">
        <f>E135*50/C135</f>
        <v>0.02</v>
      </c>
      <c r="J135" s="87"/>
    </row>
    <row r="136" spans="1:16">
      <c r="A136" s="102"/>
      <c r="B136" s="81">
        <f>B135+7</f>
        <v>43646</v>
      </c>
      <c r="C136" s="20">
        <f>D135+G135-H135</f>
        <v>1133.1777875808743</v>
      </c>
      <c r="D136" s="17">
        <f>C136+(C136*0.03)</f>
        <v>1167.1731212083005</v>
      </c>
      <c r="E136" s="17">
        <f>C136/2500</f>
        <v>0.45327111503234974</v>
      </c>
      <c r="F136" s="28">
        <f>(D136-C136)/E136</f>
        <v>74.999999999999787</v>
      </c>
      <c r="G136" s="18"/>
      <c r="H136" s="18"/>
      <c r="I136" s="19">
        <f>E136*50/C136</f>
        <v>0.02</v>
      </c>
      <c r="J136" s="87"/>
    </row>
    <row r="137" spans="1:16" ht="13.5" thickBot="1">
      <c r="A137" s="103"/>
      <c r="B137" s="81">
        <f>B136+7</f>
        <v>43653</v>
      </c>
      <c r="C137" s="20">
        <f>D136+G136-H136</f>
        <v>1167.1731212083005</v>
      </c>
      <c r="D137" s="17">
        <f>C137+(C137*0.03)</f>
        <v>1202.1883148445495</v>
      </c>
      <c r="E137" s="17">
        <f>C137/2500</f>
        <v>0.46686924848332018</v>
      </c>
      <c r="F137" s="28">
        <f>(D137-C137)/E137</f>
        <v>75.000000000000028</v>
      </c>
      <c r="G137" s="80"/>
      <c r="H137" s="80">
        <f>(D137-C124)*0.35</f>
        <v>125.64916651332051</v>
      </c>
      <c r="I137" s="19">
        <f>E137*50/C137</f>
        <v>0.02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43660</v>
      </c>
      <c r="C139" s="20">
        <f>D137+G137-H137</f>
        <v>1076.5391483312289</v>
      </c>
      <c r="D139" s="17">
        <f>C139+(C139*0.03)</f>
        <v>1108.8353227811658</v>
      </c>
      <c r="E139" s="17">
        <f>C139/2500</f>
        <v>0.43061565933249157</v>
      </c>
      <c r="F139" s="28">
        <f>(D139-C139)/E139</f>
        <v>75</v>
      </c>
      <c r="G139" s="18"/>
      <c r="H139" s="18"/>
      <c r="I139" s="19">
        <f>E139*50/C139</f>
        <v>0.02</v>
      </c>
      <c r="J139" s="87"/>
    </row>
    <row r="140" spans="1:16">
      <c r="A140" s="102"/>
      <c r="B140" s="81">
        <f>B139+7</f>
        <v>43667</v>
      </c>
      <c r="C140" s="20">
        <f>D139+G139-H139</f>
        <v>1108.8353227811658</v>
      </c>
      <c r="D140" s="17">
        <f>C140+(C140*0.03)</f>
        <v>1142.1003824646009</v>
      </c>
      <c r="E140" s="17">
        <f>C140/2500</f>
        <v>0.44353412911246631</v>
      </c>
      <c r="F140" s="28">
        <f>(D140-C140)/E140</f>
        <v>75.000000000000242</v>
      </c>
      <c r="G140" s="18"/>
      <c r="H140" s="18"/>
      <c r="I140" s="19">
        <f>E140*50/C140</f>
        <v>1.9999999999999997E-2</v>
      </c>
      <c r="J140" s="87"/>
    </row>
    <row r="141" spans="1:16">
      <c r="A141" s="102"/>
      <c r="B141" s="81">
        <f>B140+7</f>
        <v>43674</v>
      </c>
      <c r="C141" s="20">
        <f>D140+G140-H140</f>
        <v>1142.1003824646009</v>
      </c>
      <c r="D141" s="17">
        <f>C141+(C141*0.03)</f>
        <v>1176.3633939385388</v>
      </c>
      <c r="E141" s="17">
        <f>C141/2500</f>
        <v>0.45684015298584035</v>
      </c>
      <c r="F141" s="28">
        <f>(D141-C141)/E141</f>
        <v>74.999999999999773</v>
      </c>
      <c r="G141" s="18"/>
      <c r="H141" s="18"/>
      <c r="I141" s="19">
        <f>E141*50/C141</f>
        <v>0.02</v>
      </c>
      <c r="J141" s="87"/>
    </row>
    <row r="142" spans="1:16" ht="13.5" thickBot="1">
      <c r="A142" s="103"/>
      <c r="B142" s="81">
        <f>B141+7</f>
        <v>43681</v>
      </c>
      <c r="C142" s="20">
        <f>D141+G141-H141</f>
        <v>1176.3633939385388</v>
      </c>
      <c r="D142" s="17">
        <f>C142+(C142*0.03)</f>
        <v>1211.6542957566951</v>
      </c>
      <c r="E142" s="17">
        <f>C142/2500</f>
        <v>0.47054535757541555</v>
      </c>
      <c r="F142" s="28">
        <f>(D142-C142)/E142</f>
        <v>75.000000000000227</v>
      </c>
      <c r="G142" s="80"/>
      <c r="H142" s="80"/>
      <c r="I142" s="19">
        <f>E142*50/C142</f>
        <v>2.0000000000000004E-2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43688</v>
      </c>
      <c r="C144" s="20">
        <f>D142+G142-H142</f>
        <v>1211.6542957566951</v>
      </c>
      <c r="D144" s="17">
        <f>C144+(C144*0.03)</f>
        <v>1248.0039246293959</v>
      </c>
      <c r="E144" s="17">
        <f>C144/2500</f>
        <v>0.48466171830267801</v>
      </c>
      <c r="F144" s="28">
        <f>(D144-C144)/E144</f>
        <v>74.999999999999901</v>
      </c>
      <c r="G144" s="18"/>
      <c r="H144" s="18"/>
      <c r="I144" s="19">
        <f>E144*50/C144</f>
        <v>0.02</v>
      </c>
      <c r="J144" s="87"/>
    </row>
    <row r="145" spans="1:16">
      <c r="A145" s="102"/>
      <c r="B145" s="81">
        <f>B144+7</f>
        <v>43695</v>
      </c>
      <c r="C145" s="20">
        <f>D144+G144-H144</f>
        <v>1248.0039246293959</v>
      </c>
      <c r="D145" s="17">
        <f>C145+(C145*0.03)</f>
        <v>1285.4440423682777</v>
      </c>
      <c r="E145" s="17">
        <f>C145/2500</f>
        <v>0.49920156985175834</v>
      </c>
      <c r="F145" s="28">
        <f>(D145-C145)/E145</f>
        <v>74.999999999999815</v>
      </c>
      <c r="G145" s="18"/>
      <c r="H145" s="18"/>
      <c r="I145" s="19">
        <f>E145*50/C145</f>
        <v>0.02</v>
      </c>
      <c r="J145" s="87"/>
    </row>
    <row r="146" spans="1:16">
      <c r="A146" s="102"/>
      <c r="B146" s="81">
        <f>B145+7</f>
        <v>43702</v>
      </c>
      <c r="C146" s="20">
        <f>D145+G145-H145</f>
        <v>1285.4440423682777</v>
      </c>
      <c r="D146" s="17">
        <f>C146+(C146*0.03)</f>
        <v>1324.0073636393261</v>
      </c>
      <c r="E146" s="17">
        <f>C146/2500</f>
        <v>0.51417761694731112</v>
      </c>
      <c r="F146" s="28">
        <f>(D146-C146)/E146</f>
        <v>75.000000000000085</v>
      </c>
      <c r="G146" s="18"/>
      <c r="H146" s="18"/>
      <c r="I146" s="19">
        <f>E146*50/C146</f>
        <v>0.02</v>
      </c>
      <c r="J146" s="87"/>
    </row>
    <row r="147" spans="1:16" ht="13.5" thickBot="1">
      <c r="A147" s="103"/>
      <c r="B147" s="81">
        <f>B146+7</f>
        <v>43709</v>
      </c>
      <c r="C147" s="20">
        <f>D146+G146-H146</f>
        <v>1324.0073636393261</v>
      </c>
      <c r="D147" s="17">
        <f>C147+(C147*0.03)</f>
        <v>1363.7275845485058</v>
      </c>
      <c r="E147" s="17">
        <f>C147/2500</f>
        <v>0.52960294545573039</v>
      </c>
      <c r="F147" s="28">
        <f>(D147-C147)/E147</f>
        <v>74.999999999999886</v>
      </c>
      <c r="G147" s="80"/>
      <c r="H147" s="80"/>
      <c r="I147" s="19">
        <f>E147*50/C147</f>
        <v>0.02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43716</v>
      </c>
      <c r="C149" s="20">
        <f>D147+G147-H147</f>
        <v>1363.7275845485058</v>
      </c>
      <c r="D149" s="17">
        <f>C149+(C149*0.03)</f>
        <v>1404.6394120849609</v>
      </c>
      <c r="E149" s="17">
        <f>C149/2500</f>
        <v>0.54549103381940234</v>
      </c>
      <c r="F149" s="28">
        <f>(D149-C149)/E149</f>
        <v>74.999999999999901</v>
      </c>
      <c r="G149" s="18"/>
      <c r="H149" s="18"/>
      <c r="I149" s="19">
        <f>E149*50/C149</f>
        <v>0.02</v>
      </c>
      <c r="J149" s="87"/>
    </row>
    <row r="150" spans="1:16">
      <c r="A150" s="102"/>
      <c r="B150" s="81">
        <f>B149+7</f>
        <v>43723</v>
      </c>
      <c r="C150" s="20">
        <f>D149+G149-H149</f>
        <v>1404.6394120849609</v>
      </c>
      <c r="D150" s="17">
        <f>C150+(C150*0.03)</f>
        <v>1446.7785944475097</v>
      </c>
      <c r="E150" s="17">
        <f>C150/2500</f>
        <v>0.56185576483398436</v>
      </c>
      <c r="F150" s="28">
        <f>(D150-C150)/E150</f>
        <v>74.999999999999972</v>
      </c>
      <c r="G150" s="18"/>
      <c r="H150" s="18"/>
      <c r="I150" s="19">
        <f>E150*50/C150</f>
        <v>0.02</v>
      </c>
      <c r="J150" s="87"/>
    </row>
    <row r="151" spans="1:16">
      <c r="A151" s="102"/>
      <c r="B151" s="81">
        <f>B150+7</f>
        <v>43730</v>
      </c>
      <c r="C151" s="20">
        <f>D150+G150-H150</f>
        <v>1446.7785944475097</v>
      </c>
      <c r="D151" s="17">
        <f>C151+(C151*0.03)</f>
        <v>1490.1819522809351</v>
      </c>
      <c r="E151" s="17">
        <f>C151/2500</f>
        <v>0.57871143777900391</v>
      </c>
      <c r="F151" s="28">
        <f>(D151-C151)/E151</f>
        <v>75.000000000000171</v>
      </c>
      <c r="G151" s="18"/>
      <c r="H151" s="18"/>
      <c r="I151" s="19">
        <f>E151*50/C151</f>
        <v>0.02</v>
      </c>
      <c r="J151" s="87"/>
    </row>
    <row r="152" spans="1:16" ht="13.5" thickBot="1">
      <c r="A152" s="103"/>
      <c r="B152" s="81">
        <f>B151+7</f>
        <v>43737</v>
      </c>
      <c r="C152" s="20">
        <f>D151+G151-H151</f>
        <v>1490.1819522809351</v>
      </c>
      <c r="D152" s="17">
        <f>C152+(C152*0.03)</f>
        <v>1534.8874108493631</v>
      </c>
      <c r="E152" s="17">
        <f>C152/2500</f>
        <v>0.59607278091237403</v>
      </c>
      <c r="F152" s="28">
        <f>(D152-C152)/E152</f>
        <v>74.999999999999844</v>
      </c>
      <c r="G152" s="80"/>
      <c r="H152" s="80">
        <f>(D152-C139)*0.35</f>
        <v>160.42189188134694</v>
      </c>
      <c r="I152" s="19">
        <f>E152*50/C152</f>
        <v>0.02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43744</v>
      </c>
      <c r="C154" s="20">
        <f>D152+G152-H152</f>
        <v>1374.4655189680161</v>
      </c>
      <c r="D154" s="17">
        <f>C154+(C154*0.03)</f>
        <v>1415.6994845370566</v>
      </c>
      <c r="E154" s="17">
        <f>C154/2500</f>
        <v>0.54978620758720642</v>
      </c>
      <c r="F154" s="28">
        <f>(D154-C154)/E154</f>
        <v>75.000000000000014</v>
      </c>
      <c r="G154" s="17"/>
      <c r="H154" s="79"/>
      <c r="I154" s="19">
        <f>E154*50/C154</f>
        <v>0.02</v>
      </c>
      <c r="J154" s="87"/>
    </row>
    <row r="155" spans="1:16">
      <c r="A155" s="102"/>
      <c r="B155" s="81">
        <f>B154+7</f>
        <v>43751</v>
      </c>
      <c r="C155" s="20">
        <f>D154+G154-H154</f>
        <v>1415.6994845370566</v>
      </c>
      <c r="D155" s="17">
        <f>C155+(C155*0.03)</f>
        <v>1458.1704690731683</v>
      </c>
      <c r="E155" s="17">
        <f>C155/2500</f>
        <v>0.56627979381482263</v>
      </c>
      <c r="F155" s="28">
        <f>(D155-C155)/E155</f>
        <v>75</v>
      </c>
      <c r="G155" s="17"/>
      <c r="H155" s="79"/>
      <c r="I155" s="19">
        <f>E155*50/C155</f>
        <v>0.02</v>
      </c>
      <c r="J155" s="87"/>
    </row>
    <row r="156" spans="1:16">
      <c r="A156" s="102"/>
      <c r="B156" s="81">
        <f>B155+7</f>
        <v>43758</v>
      </c>
      <c r="C156" s="20">
        <f>D155+G155-H155</f>
        <v>1458.1704690731683</v>
      </c>
      <c r="D156" s="17">
        <f>C156+(C156*0.03)</f>
        <v>1501.9155831453634</v>
      </c>
      <c r="E156" s="17">
        <f>C156/2500</f>
        <v>0.58326818762926735</v>
      </c>
      <c r="F156" s="28">
        <f>(D156-C156)/E156</f>
        <v>75.000000000000028</v>
      </c>
      <c r="G156" s="17"/>
      <c r="H156" s="79"/>
      <c r="I156" s="19">
        <f>E156*50/C156</f>
        <v>0.02</v>
      </c>
      <c r="J156" s="87"/>
    </row>
    <row r="157" spans="1:16" ht="13.5" thickBot="1">
      <c r="A157" s="103"/>
      <c r="B157" s="81">
        <f>B156+7</f>
        <v>43765</v>
      </c>
      <c r="C157" s="20">
        <f>D156+G156-H156</f>
        <v>1501.9155831453634</v>
      </c>
      <c r="D157" s="17">
        <f>C157+(C157*0.03)</f>
        <v>1546.9730506397243</v>
      </c>
      <c r="E157" s="17">
        <f>C157/2500</f>
        <v>0.60076623325814538</v>
      </c>
      <c r="F157" s="28">
        <f>(D157-C157)/E157</f>
        <v>75.000000000000057</v>
      </c>
      <c r="G157" s="80"/>
      <c r="H157" s="80"/>
      <c r="I157" s="19">
        <f>E157*50/C157</f>
        <v>0.02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43772</v>
      </c>
      <c r="C159" s="20">
        <f>D157+G157-H157</f>
        <v>1546.9730506397243</v>
      </c>
      <c r="D159" s="17">
        <f>C159+(C159*0.03)</f>
        <v>1593.3822421589161</v>
      </c>
      <c r="E159" s="17">
        <f>C159/2500</f>
        <v>0.61878922025588967</v>
      </c>
      <c r="F159" s="28">
        <f>(D159-C159)/E159</f>
        <v>75.000000000000185</v>
      </c>
      <c r="G159" s="18"/>
      <c r="H159" s="18"/>
      <c r="I159" s="19">
        <f>E159*50/C159</f>
        <v>0.02</v>
      </c>
      <c r="J159" s="87"/>
    </row>
    <row r="160" spans="1:16">
      <c r="A160" s="102"/>
      <c r="B160" s="81">
        <f>B159+7</f>
        <v>43779</v>
      </c>
      <c r="C160" s="20">
        <f>D159+G159-H159</f>
        <v>1593.3822421589161</v>
      </c>
      <c r="D160" s="17">
        <f>C160+(C160*0.03)</f>
        <v>1641.1837094236837</v>
      </c>
      <c r="E160" s="17">
        <f>C160/2500</f>
        <v>0.63735289686356644</v>
      </c>
      <c r="F160" s="28">
        <f>(D160-C160)/E160</f>
        <v>75.000000000000114</v>
      </c>
      <c r="G160" s="18"/>
      <c r="H160" s="18"/>
      <c r="I160" s="19">
        <f>E160*50/C160</f>
        <v>0.02</v>
      </c>
      <c r="J160" s="87"/>
    </row>
    <row r="161" spans="1:16">
      <c r="A161" s="102"/>
      <c r="B161" s="81">
        <f>B160+7</f>
        <v>43786</v>
      </c>
      <c r="C161" s="20">
        <f>D160+G160-H160</f>
        <v>1641.1837094236837</v>
      </c>
      <c r="D161" s="17">
        <f>C161+(C161*0.03)</f>
        <v>1690.4192207063943</v>
      </c>
      <c r="E161" s="17">
        <f>C161/2500</f>
        <v>0.65647348376947345</v>
      </c>
      <c r="F161" s="28">
        <f>(D161-C161)/E161</f>
        <v>75.000000000000142</v>
      </c>
      <c r="G161" s="18"/>
      <c r="H161" s="18"/>
      <c r="I161" s="19">
        <f>E161*50/C161</f>
        <v>0.02</v>
      </c>
      <c r="J161" s="87"/>
    </row>
    <row r="162" spans="1:16" ht="13.5" thickBot="1">
      <c r="A162" s="103"/>
      <c r="B162" s="81">
        <f>B161+7</f>
        <v>43793</v>
      </c>
      <c r="C162" s="20">
        <f>D161+G161-H161</f>
        <v>1690.4192207063943</v>
      </c>
      <c r="D162" s="17">
        <f>C162+(C162*0.03)</f>
        <v>1741.1317973275861</v>
      </c>
      <c r="E162" s="17">
        <f>C162/2500</f>
        <v>0.67616768828255769</v>
      </c>
      <c r="F162" s="28">
        <f>(D162-C162)/E162</f>
        <v>75</v>
      </c>
      <c r="G162" s="80"/>
      <c r="H162" s="80"/>
      <c r="I162" s="19">
        <f>E162*50/C162</f>
        <v>0.02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43800</v>
      </c>
      <c r="C164" s="20">
        <f>D162+G162-H162</f>
        <v>1741.1317973275861</v>
      </c>
      <c r="D164" s="17">
        <f>C164+(C164*0.03)</f>
        <v>1793.3657512474138</v>
      </c>
      <c r="E164" s="17">
        <f>C164/2500</f>
        <v>0.69645271893103444</v>
      </c>
      <c r="F164" s="28">
        <f>(D164-C164)/E164</f>
        <v>75.000000000000057</v>
      </c>
      <c r="G164" s="18"/>
      <c r="H164" s="18"/>
      <c r="I164" s="19">
        <f>E164*50/C164</f>
        <v>0.02</v>
      </c>
      <c r="J164" s="87"/>
    </row>
    <row r="165" spans="1:16">
      <c r="A165" s="102"/>
      <c r="B165" s="81">
        <f>B164+7</f>
        <v>43807</v>
      </c>
      <c r="C165" s="20">
        <f>D164+G164-H164</f>
        <v>1793.3657512474138</v>
      </c>
      <c r="D165" s="17">
        <f>C165+(C165*0.03)</f>
        <v>1847.1667237848362</v>
      </c>
      <c r="E165" s="17">
        <f>C165/2500</f>
        <v>0.71734630049896553</v>
      </c>
      <c r="F165" s="28">
        <f>(D165-C165)/E165</f>
        <v>75.000000000000071</v>
      </c>
      <c r="G165" s="18"/>
      <c r="H165" s="18"/>
      <c r="I165" s="19">
        <f>E165*50/C165</f>
        <v>0.02</v>
      </c>
      <c r="J165" s="87"/>
      <c r="K165" s="31"/>
      <c r="L165" s="31"/>
    </row>
    <row r="166" spans="1:16">
      <c r="A166" s="102"/>
      <c r="B166" s="81">
        <f>B165+7</f>
        <v>43814</v>
      </c>
      <c r="C166" s="20">
        <f>D165+G165-H165</f>
        <v>1847.1667237848362</v>
      </c>
      <c r="D166" s="17">
        <f>C166+(C166*0.03)</f>
        <v>1902.5817254983813</v>
      </c>
      <c r="E166" s="17">
        <f>C166/2500</f>
        <v>0.73886668951393453</v>
      </c>
      <c r="F166" s="28">
        <f>(D166-C166)/E166</f>
        <v>74.999999999999943</v>
      </c>
      <c r="G166" s="18"/>
      <c r="H166" s="18"/>
      <c r="I166" s="19">
        <f>E166*50/C166</f>
        <v>0.02</v>
      </c>
      <c r="J166" s="87"/>
      <c r="K166" s="31"/>
      <c r="L166" s="31"/>
    </row>
    <row r="167" spans="1:16" ht="13.5" thickBot="1">
      <c r="A167" s="103"/>
      <c r="B167" s="81">
        <f>B166+7</f>
        <v>43821</v>
      </c>
      <c r="C167" s="20">
        <f>D166+G166-H166</f>
        <v>1902.5817254983813</v>
      </c>
      <c r="D167" s="17">
        <f>C167+(C167*0.03)</f>
        <v>1959.6591772633328</v>
      </c>
      <c r="E167" s="17">
        <f>C167/2500</f>
        <v>0.76103269019935249</v>
      </c>
      <c r="F167" s="28">
        <f>(D167-C167)/E167</f>
        <v>75.000000000000142</v>
      </c>
      <c r="G167" s="80"/>
      <c r="H167" s="80">
        <f>(D167-C154)*0.35</f>
        <v>204.81778040336084</v>
      </c>
      <c r="I167" s="19">
        <f>E167*50/C167</f>
        <v>0.02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43828</v>
      </c>
      <c r="C169" s="20">
        <f>D167+G167-H167</f>
        <v>1754.8413968599721</v>
      </c>
      <c r="D169" s="17">
        <f>C169+(C169*0.03)</f>
        <v>1807.4866387657712</v>
      </c>
      <c r="E169" s="17">
        <f>C169/2500</f>
        <v>0.70193655874398886</v>
      </c>
      <c r="F169" s="28">
        <f>(D169-C169)/E169</f>
        <v>74.999999999999957</v>
      </c>
      <c r="G169" s="18"/>
      <c r="H169" s="18"/>
      <c r="I169" s="19">
        <f>E169*50/C169</f>
        <v>0.02</v>
      </c>
      <c r="J169" s="87"/>
    </row>
    <row r="170" spans="1:16">
      <c r="A170" s="102"/>
      <c r="B170" s="81">
        <f>B169+7</f>
        <v>43835</v>
      </c>
      <c r="C170" s="20">
        <f>D169+G169-H169</f>
        <v>1807.4866387657712</v>
      </c>
      <c r="D170" s="17">
        <f>C170+(C170*0.03)</f>
        <v>1861.7112379287444</v>
      </c>
      <c r="E170" s="17">
        <f>C170/2500</f>
        <v>0.72299465550630848</v>
      </c>
      <c r="F170" s="28">
        <f>(D170-C170)/E170</f>
        <v>75.000000000000043</v>
      </c>
      <c r="G170" s="18"/>
      <c r="H170" s="18"/>
      <c r="I170" s="19">
        <f>E170*50/C170</f>
        <v>1.9999999999999997E-2</v>
      </c>
      <c r="J170" s="87"/>
    </row>
    <row r="171" spans="1:16">
      <c r="A171" s="102"/>
      <c r="B171" s="81">
        <f>B170+7</f>
        <v>43842</v>
      </c>
      <c r="C171" s="20">
        <f>D170+G170-H170</f>
        <v>1861.7112379287444</v>
      </c>
      <c r="D171" s="17">
        <f>C171+(C171*0.03)</f>
        <v>1917.5625750666068</v>
      </c>
      <c r="E171" s="17">
        <f>C171/2500</f>
        <v>0.74468449517149771</v>
      </c>
      <c r="F171" s="28">
        <f>(D171-C171)/E171</f>
        <v>75.000000000000099</v>
      </c>
      <c r="G171" s="18"/>
      <c r="H171" s="18"/>
      <c r="I171" s="19">
        <f>E171*50/C171</f>
        <v>1.9999999999999997E-2</v>
      </c>
      <c r="J171" s="87"/>
    </row>
    <row r="172" spans="1:16" ht="13.5" thickBot="1">
      <c r="A172" s="103"/>
      <c r="B172" s="81">
        <f>B171+7</f>
        <v>43849</v>
      </c>
      <c r="C172" s="20">
        <f>D171+G171-H171</f>
        <v>1917.5625750666068</v>
      </c>
      <c r="D172" s="17">
        <f>C172+(C172*0.03)</f>
        <v>1975.089452318605</v>
      </c>
      <c r="E172" s="17">
        <f>C172/2500</f>
        <v>0.76702503002664268</v>
      </c>
      <c r="F172" s="28">
        <f>(D172-C172)/E172</f>
        <v>75.000000000000071</v>
      </c>
      <c r="G172" s="80"/>
      <c r="H172" s="80"/>
      <c r="I172" s="19">
        <f>E172*50/C172</f>
        <v>0.02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43856</v>
      </c>
      <c r="C174" s="20">
        <f>D172+G172-H172</f>
        <v>1975.089452318605</v>
      </c>
      <c r="D174" s="17">
        <f>C174+(C174*0.03)</f>
        <v>2034.3421358881633</v>
      </c>
      <c r="E174" s="17">
        <f>C174/2500</f>
        <v>0.79003578092744198</v>
      </c>
      <c r="F174" s="28">
        <f>(D174-C174)/E174</f>
        <v>75.000000000000142</v>
      </c>
      <c r="G174" s="18"/>
      <c r="H174" s="18"/>
      <c r="I174" s="19">
        <f>E174*50/C174</f>
        <v>1.9999999999999997E-2</v>
      </c>
      <c r="J174" s="87"/>
    </row>
    <row r="175" spans="1:16">
      <c r="A175" s="102"/>
      <c r="B175" s="81">
        <f>B174+7</f>
        <v>43863</v>
      </c>
      <c r="C175" s="20">
        <f>D174+G174-H174</f>
        <v>2034.3421358881633</v>
      </c>
      <c r="D175" s="17">
        <f>C175+(C175*0.03)</f>
        <v>2095.3723999648082</v>
      </c>
      <c r="E175" s="17">
        <f>C175/2500</f>
        <v>0.81373685435526533</v>
      </c>
      <c r="F175" s="28">
        <f>(D175-C175)/E175</f>
        <v>75.000000000000028</v>
      </c>
      <c r="G175" s="18"/>
      <c r="H175" s="18"/>
      <c r="I175" s="19">
        <f>E175*50/C175</f>
        <v>0.02</v>
      </c>
      <c r="J175" s="87"/>
    </row>
    <row r="176" spans="1:16">
      <c r="A176" s="102"/>
      <c r="B176" s="81">
        <f>B175+7</f>
        <v>43870</v>
      </c>
      <c r="C176" s="20">
        <f>D175+G175-H175</f>
        <v>2095.3723999648082</v>
      </c>
      <c r="D176" s="17">
        <f>C176+(C176*0.03)</f>
        <v>2158.2335719637526</v>
      </c>
      <c r="E176" s="17">
        <f>C176/2500</f>
        <v>0.83814895998592331</v>
      </c>
      <c r="F176" s="28">
        <f>(D176-C176)/E176</f>
        <v>75.000000000000213</v>
      </c>
      <c r="G176" s="18"/>
      <c r="H176" s="18"/>
      <c r="I176" s="19">
        <f>E176*50/C176</f>
        <v>0.02</v>
      </c>
      <c r="J176" s="87"/>
    </row>
    <row r="177" spans="1:16" ht="13.5" thickBot="1">
      <c r="A177" s="103"/>
      <c r="B177" s="81">
        <f>B176+7</f>
        <v>43877</v>
      </c>
      <c r="C177" s="20">
        <f>D176+G176-H176</f>
        <v>2158.2335719637526</v>
      </c>
      <c r="D177" s="17">
        <f>C177+(C177*0.03)</f>
        <v>2222.9805791226654</v>
      </c>
      <c r="E177" s="17">
        <f>C177/2500</f>
        <v>0.86329342878550108</v>
      </c>
      <c r="F177" s="28">
        <f>(D177-C177)/E177</f>
        <v>75.000000000000213</v>
      </c>
      <c r="G177" s="80"/>
      <c r="H177" s="80">
        <f>(D177-C169)*0.35</f>
        <v>163.84871379194266</v>
      </c>
      <c r="I177" s="19">
        <f>E177*50/C177</f>
        <v>0.02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topLeftCell="A20" workbookViewId="0">
      <selection activeCell="C36" sqref="C36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102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102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103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102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102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103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1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102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102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103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1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102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102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103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102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102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103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102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102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89">
        <f>(D31-$C4)/$C4</f>
        <v>0.19568155002758386</v>
      </c>
    </row>
    <row r="32" spans="1:16" ht="13.5" thickBot="1">
      <c r="A32" s="103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9">
        <f>(D32-$C4)/$C4</f>
        <v>0.15347399131161024</v>
      </c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43051</v>
      </c>
      <c r="C34" s="20">
        <f>D32+G32-H32</f>
        <v>2304.0133750612213</v>
      </c>
      <c r="D34" s="17">
        <f>C34+(C34*-0.1562)</f>
        <v>1944.1264858766585</v>
      </c>
      <c r="E34" s="17">
        <f>C34/3000</f>
        <v>0.76800445835374043</v>
      </c>
      <c r="F34" s="98">
        <f>(D34-C34)/E34</f>
        <v>-468.59999999999997</v>
      </c>
      <c r="G34" s="18"/>
      <c r="H34" s="18"/>
      <c r="I34" s="19">
        <f>E34*50/C34</f>
        <v>1.6666666666666666E-2</v>
      </c>
      <c r="J34" s="92">
        <f>(D34-$C4)/$C4</f>
        <v>-2.7936757061670734E-2</v>
      </c>
    </row>
    <row r="35" spans="1:16">
      <c r="A35" s="102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100">
        <f>(D35-$C4)/$C4</f>
        <v>5.0800365616333922E-2</v>
      </c>
    </row>
    <row r="36" spans="1:16" ht="14.5">
      <c r="A36" s="102"/>
      <c r="B36" s="81">
        <f>B35+7</f>
        <v>43065</v>
      </c>
      <c r="C36" s="32">
        <f>D35+G35-H35</f>
        <v>2101.6007312326678</v>
      </c>
      <c r="D36" s="17">
        <f>C36+(C36*0.03)</f>
        <v>2164.648753169648</v>
      </c>
      <c r="E36" s="17">
        <f>C36/2500</f>
        <v>0.84064029249306715</v>
      </c>
      <c r="F36" s="28">
        <f>(D36-C36)/E36</f>
        <v>75.000000000000128</v>
      </c>
      <c r="G36" s="18"/>
      <c r="H36" s="18"/>
      <c r="I36" s="19">
        <f>E36*50/C36</f>
        <v>0.02</v>
      </c>
      <c r="J36" s="87"/>
    </row>
    <row r="37" spans="1:16" ht="13.5" thickBot="1">
      <c r="A37" s="103"/>
      <c r="B37" s="81">
        <f>B36+7</f>
        <v>43072</v>
      </c>
      <c r="C37" s="20">
        <f>D36+G36-H36</f>
        <v>2164.648753169648</v>
      </c>
      <c r="D37" s="17">
        <f>C37+(C37*0.03)</f>
        <v>2229.5882157647375</v>
      </c>
      <c r="E37" s="17">
        <f>C37/2500</f>
        <v>0.86585950126785916</v>
      </c>
      <c r="F37" s="28">
        <f>(D37-C37)/E37</f>
        <v>75.000000000000057</v>
      </c>
      <c r="G37" s="80"/>
      <c r="H37" s="80"/>
      <c r="I37" s="19">
        <f>E37*50/C37</f>
        <v>0.02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43079</v>
      </c>
      <c r="C39" s="20">
        <f>D37+G37-H37</f>
        <v>2229.5882157647375</v>
      </c>
      <c r="D39" s="17">
        <f>C39+(C39*0.03)</f>
        <v>2296.4758622376794</v>
      </c>
      <c r="E39" s="17">
        <f>C39/2500</f>
        <v>0.89183528630589504</v>
      </c>
      <c r="F39" s="28">
        <f>(D39-C39)/E39</f>
        <v>74.999999999999773</v>
      </c>
      <c r="G39" s="18"/>
      <c r="H39" s="18"/>
      <c r="I39" s="19">
        <f>E39*50/C39</f>
        <v>0.02</v>
      </c>
      <c r="J39" s="87"/>
    </row>
    <row r="40" spans="1:16">
      <c r="A40" s="102"/>
      <c r="B40" s="81">
        <f>B39+7</f>
        <v>43086</v>
      </c>
      <c r="C40" s="20">
        <f>D39+G39-H39</f>
        <v>2296.4758622376794</v>
      </c>
      <c r="D40" s="17">
        <f>C40+(C40*0.03)</f>
        <v>2365.3701381048099</v>
      </c>
      <c r="E40" s="17">
        <f>C40/2500</f>
        <v>0.91859034489507174</v>
      </c>
      <c r="F40" s="28">
        <f>(D40-C40)/E40</f>
        <v>75.000000000000185</v>
      </c>
      <c r="G40" s="18"/>
      <c r="H40" s="18"/>
      <c r="I40" s="19">
        <f>E40*50/C40</f>
        <v>0.02</v>
      </c>
      <c r="J40" s="87"/>
    </row>
    <row r="41" spans="1:16">
      <c r="A41" s="102"/>
      <c r="B41" s="81">
        <f>B40+7</f>
        <v>43093</v>
      </c>
      <c r="C41" s="20">
        <f>D40+G40-H40</f>
        <v>2365.3701381048099</v>
      </c>
      <c r="D41" s="17">
        <f>C41+(C41*0.03)</f>
        <v>2436.3312422479544</v>
      </c>
      <c r="E41" s="17">
        <f>C41/2500</f>
        <v>0.94614805524192402</v>
      </c>
      <c r="F41" s="28">
        <f>(D41-C41)/E41</f>
        <v>75.000000000000142</v>
      </c>
      <c r="G41" s="18"/>
      <c r="H41" s="18"/>
      <c r="I41" s="19">
        <f>E41*50/C41</f>
        <v>0.02</v>
      </c>
      <c r="J41" s="87"/>
    </row>
    <row r="42" spans="1:16" ht="13.5" thickBot="1">
      <c r="A42" s="103"/>
      <c r="B42" s="81">
        <f>B41+7</f>
        <v>43100</v>
      </c>
      <c r="C42" s="20">
        <f>D41+G41-H41</f>
        <v>2436.3312422479544</v>
      </c>
      <c r="D42" s="17">
        <f>C42+(C42*0.03)</f>
        <v>2509.4211795153929</v>
      </c>
      <c r="E42" s="17">
        <f>C42/2500</f>
        <v>0.97453249689918175</v>
      </c>
      <c r="F42" s="28">
        <f>(D42-C42)/E42</f>
        <v>74.999999999999829</v>
      </c>
      <c r="G42" s="80"/>
      <c r="H42" s="80"/>
      <c r="I42" s="19">
        <f>E42*50/C42</f>
        <v>0.02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43107</v>
      </c>
      <c r="C44" s="20">
        <f>D42+G42-H42</f>
        <v>2509.4211795153929</v>
      </c>
      <c r="D44" s="17">
        <f>C44+(C44*0.03)</f>
        <v>2584.7038149008545</v>
      </c>
      <c r="E44" s="17">
        <f>C44/2500</f>
        <v>1.0037684718061572</v>
      </c>
      <c r="F44" s="28">
        <f>(D44-C44)/E44</f>
        <v>74.999999999999829</v>
      </c>
      <c r="G44" s="18"/>
      <c r="H44" s="18"/>
      <c r="I44" s="19">
        <f>E44*50/C44</f>
        <v>2.0000000000000004E-2</v>
      </c>
      <c r="J44" s="87"/>
    </row>
    <row r="45" spans="1:16">
      <c r="A45" s="102"/>
      <c r="B45" s="81">
        <f>B44+7</f>
        <v>43114</v>
      </c>
      <c r="C45" s="20">
        <f>D44+G44-H44</f>
        <v>2584.7038149008545</v>
      </c>
      <c r="D45" s="17">
        <f>C45+(C45*0.03)</f>
        <v>2662.2449293478803</v>
      </c>
      <c r="E45" s="17">
        <f>C45/2500</f>
        <v>1.0338815259603418</v>
      </c>
      <c r="F45" s="28">
        <f>(D45-C45)/E45</f>
        <v>75.000000000000213</v>
      </c>
      <c r="G45" s="18"/>
      <c r="H45" s="18"/>
      <c r="I45" s="19">
        <f>E45*50/C45</f>
        <v>0.02</v>
      </c>
      <c r="J45" s="87"/>
    </row>
    <row r="46" spans="1:16">
      <c r="A46" s="102"/>
      <c r="B46" s="81">
        <f>B45+7</f>
        <v>43121</v>
      </c>
      <c r="C46" s="20">
        <f>D45+G45-H45</f>
        <v>2662.2449293478803</v>
      </c>
      <c r="D46" s="17">
        <f>C46+(C46*0.03)</f>
        <v>2742.1122772283165</v>
      </c>
      <c r="E46" s="17">
        <f>C46/2500</f>
        <v>1.064897971739152</v>
      </c>
      <c r="F46" s="28">
        <f>(D46-C46)/E46</f>
        <v>74.999999999999844</v>
      </c>
      <c r="G46" s="18"/>
      <c r="H46" s="18"/>
      <c r="I46" s="19">
        <f>E46*50/C46</f>
        <v>0.02</v>
      </c>
      <c r="J46" s="87"/>
    </row>
    <row r="47" spans="1:16" ht="13.5" thickBot="1">
      <c r="A47" s="103"/>
      <c r="B47" s="81">
        <f>B46+7</f>
        <v>43128</v>
      </c>
      <c r="C47" s="20">
        <f>D46+G46-H46</f>
        <v>2742.1122772283165</v>
      </c>
      <c r="D47" s="17">
        <f>C47+(C47*0.03)</f>
        <v>2824.3756455451662</v>
      </c>
      <c r="E47" s="17">
        <f>C47/2500</f>
        <v>1.0968449108913265</v>
      </c>
      <c r="F47" s="28">
        <f>(D47-C47)/E47</f>
        <v>75.000000000000156</v>
      </c>
      <c r="G47" s="80"/>
      <c r="H47" s="80">
        <f>(D47-C34)*0.35</f>
        <v>182.12679466938073</v>
      </c>
      <c r="I47" s="19">
        <f>E47*50/C47</f>
        <v>1.9999999999999997E-2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43135</v>
      </c>
      <c r="C49" s="20">
        <f>D47+G47-H47</f>
        <v>2642.2488508757856</v>
      </c>
      <c r="D49" s="17">
        <f>C49+(C49*0.03)</f>
        <v>2721.5163164020591</v>
      </c>
      <c r="E49" s="17">
        <f>C49/2500</f>
        <v>1.0568995403503143</v>
      </c>
      <c r="F49" s="28">
        <f>(D49-C49)/E49</f>
        <v>74.999999999999986</v>
      </c>
      <c r="G49" s="18"/>
      <c r="H49" s="18"/>
      <c r="I49" s="19">
        <f>E49*50/C49</f>
        <v>0.02</v>
      </c>
      <c r="J49" s="87"/>
    </row>
    <row r="50" spans="1:16">
      <c r="A50" s="102"/>
      <c r="B50" s="81">
        <f>B49+7</f>
        <v>43142</v>
      </c>
      <c r="C50" s="20">
        <f>D49+G49-H49</f>
        <v>2721.5163164020591</v>
      </c>
      <c r="D50" s="17">
        <f>C50+(C50*0.03)</f>
        <v>2803.1618058941208</v>
      </c>
      <c r="E50" s="17">
        <f>C50/2500</f>
        <v>1.0886065265608236</v>
      </c>
      <c r="F50" s="28">
        <f>(D50-C50)/E50</f>
        <v>74.999999999999886</v>
      </c>
      <c r="G50" s="18"/>
      <c r="H50" s="18"/>
      <c r="I50" s="19">
        <f>E50*50/C50</f>
        <v>1.9999999999999997E-2</v>
      </c>
      <c r="J50" s="87"/>
    </row>
    <row r="51" spans="1:16">
      <c r="A51" s="102"/>
      <c r="B51" s="81">
        <f>B50+7</f>
        <v>43149</v>
      </c>
      <c r="C51" s="20">
        <f>D50+G50-H50</f>
        <v>2803.1618058941208</v>
      </c>
      <c r="D51" s="17">
        <f>C51+(C51*0.03)</f>
        <v>2887.2566600709442</v>
      </c>
      <c r="E51" s="17">
        <f>C51/2500</f>
        <v>1.1212647223576484</v>
      </c>
      <c r="F51" s="28">
        <f>(D51-C51)/E51</f>
        <v>74.999999999999829</v>
      </c>
      <c r="G51" s="18"/>
      <c r="H51" s="18"/>
      <c r="I51" s="19">
        <f>E51*50/C51</f>
        <v>0.02</v>
      </c>
      <c r="J51" s="87"/>
    </row>
    <row r="52" spans="1:16" ht="13.5" thickBot="1">
      <c r="A52" s="103"/>
      <c r="B52" s="81">
        <f>B51+7</f>
        <v>43156</v>
      </c>
      <c r="C52" s="20">
        <f>D51+G51-H51</f>
        <v>2887.2566600709442</v>
      </c>
      <c r="D52" s="17">
        <f>C52+(C52*0.03)</f>
        <v>2973.8743598730725</v>
      </c>
      <c r="E52" s="17">
        <f>C52/2500</f>
        <v>1.1549026640283777</v>
      </c>
      <c r="F52" s="28">
        <f>(D52-C52)/E52</f>
        <v>74.999999999999972</v>
      </c>
      <c r="G52" s="80"/>
      <c r="H52" s="80"/>
      <c r="I52" s="19">
        <f>E52*50/C52</f>
        <v>0.02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43163</v>
      </c>
      <c r="C54" s="20">
        <f>D52+G52-H52</f>
        <v>2973.8743598730725</v>
      </c>
      <c r="D54" s="17">
        <f>C54+(C54*0.03)</f>
        <v>3063.0905906692647</v>
      </c>
      <c r="E54" s="17">
        <f>C54/2500</f>
        <v>1.1895497439492291</v>
      </c>
      <c r="F54" s="28">
        <f>(D54-C54)/E54</f>
        <v>74.999999999999943</v>
      </c>
      <c r="G54" s="18"/>
      <c r="H54" s="18"/>
      <c r="I54" s="19">
        <f>E54*50/C54</f>
        <v>0.02</v>
      </c>
      <c r="J54" s="87"/>
    </row>
    <row r="55" spans="1:16">
      <c r="A55" s="102"/>
      <c r="B55" s="81">
        <f>B54+7</f>
        <v>43170</v>
      </c>
      <c r="C55" s="20">
        <f>D54+G54-H54</f>
        <v>3063.0905906692647</v>
      </c>
      <c r="D55" s="17">
        <f>C55+(C55*0.03)</f>
        <v>3154.9833083893427</v>
      </c>
      <c r="E55" s="17">
        <f>C55/2500</f>
        <v>1.2252362362677058</v>
      </c>
      <c r="F55" s="28">
        <f>(D55-C55)/E55</f>
        <v>75.000000000000099</v>
      </c>
      <c r="G55" s="18"/>
      <c r="H55" s="18"/>
      <c r="I55" s="19">
        <f>E55*50/C55</f>
        <v>0.02</v>
      </c>
      <c r="J55" s="87"/>
    </row>
    <row r="56" spans="1:16">
      <c r="A56" s="102"/>
      <c r="B56" s="81">
        <f>B55+7</f>
        <v>43177</v>
      </c>
      <c r="C56" s="20">
        <f>D55+G55-H55</f>
        <v>3154.9833083893427</v>
      </c>
      <c r="D56" s="17">
        <f>C56+(C56*0.03)</f>
        <v>3249.6328076410232</v>
      </c>
      <c r="E56" s="17">
        <f>C56/2500</f>
        <v>1.261993323355737</v>
      </c>
      <c r="F56" s="28">
        <f>(D56-C56)/E56</f>
        <v>75.000000000000171</v>
      </c>
      <c r="G56" s="18"/>
      <c r="H56" s="18"/>
      <c r="I56" s="19">
        <f>E56*50/C56</f>
        <v>0.02</v>
      </c>
      <c r="J56" s="87"/>
    </row>
    <row r="57" spans="1:16" ht="13.5" thickBot="1">
      <c r="A57" s="103"/>
      <c r="B57" s="81">
        <f>B56+7</f>
        <v>43184</v>
      </c>
      <c r="C57" s="20">
        <f>D56+G56-H56</f>
        <v>3249.6328076410232</v>
      </c>
      <c r="D57" s="17">
        <f>C57+(C57*0.03)</f>
        <v>3347.1217918702537</v>
      </c>
      <c r="E57" s="17">
        <f>C57/2500</f>
        <v>1.2998531230564092</v>
      </c>
      <c r="F57" s="28">
        <f>(D57-C57)/E57</f>
        <v>74.999999999999844</v>
      </c>
      <c r="G57" s="80"/>
      <c r="H57" s="80"/>
      <c r="I57" s="19">
        <f>E57*50/C57</f>
        <v>1.9999999999999997E-2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43191</v>
      </c>
      <c r="C59" s="20">
        <f>D57+G57-H57</f>
        <v>3347.1217918702537</v>
      </c>
      <c r="D59" s="17">
        <f>C59+(C59*0.03)</f>
        <v>3447.5354456263613</v>
      </c>
      <c r="E59" s="17">
        <f>C59/2500</f>
        <v>1.3388487167481016</v>
      </c>
      <c r="F59" s="28">
        <f>(D59-C59)/E59</f>
        <v>74.999999999999972</v>
      </c>
      <c r="G59" s="18"/>
      <c r="H59" s="18"/>
      <c r="I59" s="19">
        <f>E59*50/C59</f>
        <v>2.0000000000000004E-2</v>
      </c>
      <c r="J59" s="87"/>
    </row>
    <row r="60" spans="1:16">
      <c r="A60" s="102"/>
      <c r="B60" s="81">
        <f>B59+7</f>
        <v>43198</v>
      </c>
      <c r="C60" s="20">
        <f>D59+G59-H59</f>
        <v>3447.5354456263613</v>
      </c>
      <c r="D60" s="17">
        <f>C60+(C60*0.03)</f>
        <v>3550.9615089951521</v>
      </c>
      <c r="E60" s="17">
        <f>C60/2500</f>
        <v>1.3790141782505445</v>
      </c>
      <c r="F60" s="28">
        <f>(D60-C60)/E60</f>
        <v>75.000000000000043</v>
      </c>
      <c r="G60" s="18"/>
      <c r="H60" s="18"/>
      <c r="I60" s="19">
        <f>E60*50/C60</f>
        <v>1.9999999999999997E-2</v>
      </c>
      <c r="J60" s="87"/>
    </row>
    <row r="61" spans="1:16">
      <c r="A61" s="102"/>
      <c r="B61" s="81">
        <f>B60+7</f>
        <v>43205</v>
      </c>
      <c r="C61" s="20">
        <f>D60+G60-H60</f>
        <v>3550.9615089951521</v>
      </c>
      <c r="D61" s="17">
        <f>C61+(C61*0.03)</f>
        <v>3657.4903542650068</v>
      </c>
      <c r="E61" s="17">
        <f>C61/2500</f>
        <v>1.420384603598061</v>
      </c>
      <c r="F61" s="28">
        <f>(D61-C61)/E61</f>
        <v>75.000000000000043</v>
      </c>
      <c r="G61" s="18"/>
      <c r="H61" s="18"/>
      <c r="I61" s="19">
        <f>E61*50/C61</f>
        <v>0.02</v>
      </c>
      <c r="J61" s="87"/>
    </row>
    <row r="62" spans="1:16" ht="13.5" thickBot="1">
      <c r="A62" s="103"/>
      <c r="B62" s="81">
        <f>B61+7</f>
        <v>43212</v>
      </c>
      <c r="C62" s="20">
        <f>D61+G61-H61</f>
        <v>3657.4903542650068</v>
      </c>
      <c r="D62" s="17">
        <f>C62+(C62*0.03)</f>
        <v>3767.2150648929569</v>
      </c>
      <c r="E62" s="17">
        <f>C62/2500</f>
        <v>1.4629961417060027</v>
      </c>
      <c r="F62" s="28">
        <f>(D62-C62)/E62</f>
        <v>74.999999999999943</v>
      </c>
      <c r="G62" s="80"/>
      <c r="H62" s="80">
        <f>(D62-C49)*0.35</f>
        <v>393.73817490600993</v>
      </c>
      <c r="I62" s="19">
        <f>E62*50/C62</f>
        <v>0.02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43219</v>
      </c>
      <c r="C64" s="20">
        <f>D62+G62-H62</f>
        <v>3373.4768899869468</v>
      </c>
      <c r="D64" s="17">
        <f>C64+(C64*0.03)</f>
        <v>3474.6811966865553</v>
      </c>
      <c r="E64" s="17">
        <f>C64/2500</f>
        <v>1.3493907559947786</v>
      </c>
      <c r="F64" s="28">
        <f>(D64-C64)/E64</f>
        <v>75.000000000000014</v>
      </c>
      <c r="G64" s="17"/>
      <c r="H64" s="79"/>
      <c r="I64" s="19">
        <f>E64*50/C64</f>
        <v>1.9999999999999997E-2</v>
      </c>
      <c r="J64" s="87"/>
    </row>
    <row r="65" spans="1:16">
      <c r="A65" s="102"/>
      <c r="B65" s="81">
        <f>B64+7</f>
        <v>43226</v>
      </c>
      <c r="C65" s="20">
        <f>D64+G64-H64</f>
        <v>3474.6811966865553</v>
      </c>
      <c r="D65" s="17">
        <f>C65+(C65*0.03)</f>
        <v>3578.9216325871521</v>
      </c>
      <c r="E65" s="17">
        <f>C65/2500</f>
        <v>1.3898724786746222</v>
      </c>
      <c r="F65" s="28">
        <f>(D65-C65)/E65</f>
        <v>75.000000000000114</v>
      </c>
      <c r="G65" s="17"/>
      <c r="H65" s="79"/>
      <c r="I65" s="19">
        <f>E65*50/C65</f>
        <v>0.02</v>
      </c>
      <c r="J65" s="87"/>
    </row>
    <row r="66" spans="1:16">
      <c r="A66" s="102"/>
      <c r="B66" s="81">
        <f>B65+7</f>
        <v>43233</v>
      </c>
      <c r="C66" s="20">
        <f>D65+G65-H65</f>
        <v>3578.9216325871521</v>
      </c>
      <c r="D66" s="17">
        <f>C66+(C66*0.03)</f>
        <v>3686.2892815647665</v>
      </c>
      <c r="E66" s="17">
        <f>C66/2500</f>
        <v>1.4315686530348608</v>
      </c>
      <c r="F66" s="28">
        <f>(D66-C66)/E66</f>
        <v>74.999999999999901</v>
      </c>
      <c r="G66" s="17"/>
      <c r="H66" s="79"/>
      <c r="I66" s="19">
        <f>E66*50/C66</f>
        <v>0.02</v>
      </c>
      <c r="J66" s="87"/>
    </row>
    <row r="67" spans="1:16" ht="13.5" thickBot="1">
      <c r="A67" s="103"/>
      <c r="B67" s="81">
        <f>B66+7</f>
        <v>43240</v>
      </c>
      <c r="C67" s="20">
        <f>D66+G66-H66</f>
        <v>3686.2892815647665</v>
      </c>
      <c r="D67" s="17">
        <f>C67+(C67*0.03)</f>
        <v>3796.8779600117095</v>
      </c>
      <c r="E67" s="17">
        <f>C67/2500</f>
        <v>1.4745157126259065</v>
      </c>
      <c r="F67" s="28">
        <f>(D67-C67)/E67</f>
        <v>75.000000000000043</v>
      </c>
      <c r="G67" s="80"/>
      <c r="H67" s="80"/>
      <c r="I67" s="19">
        <f>E67*50/C67</f>
        <v>1.9999999999999997E-2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43247</v>
      </c>
      <c r="C69" s="20">
        <f>D67+G67-H67</f>
        <v>3796.8779600117095</v>
      </c>
      <c r="D69" s="17">
        <f>C69+(C69*0.03)</f>
        <v>3910.784298812061</v>
      </c>
      <c r="E69" s="17">
        <f>C69/2500</f>
        <v>1.5187511840046839</v>
      </c>
      <c r="F69" s="28">
        <f>(D69-C69)/E69</f>
        <v>75.000000000000128</v>
      </c>
      <c r="G69" s="18"/>
      <c r="H69" s="18"/>
      <c r="I69" s="19">
        <f>E69*50/C69</f>
        <v>0.02</v>
      </c>
      <c r="J69" s="87"/>
    </row>
    <row r="70" spans="1:16">
      <c r="A70" s="102"/>
      <c r="B70" s="81">
        <f>B69+7</f>
        <v>43254</v>
      </c>
      <c r="C70" s="20">
        <f>D69+G69-H69</f>
        <v>3910.784298812061</v>
      </c>
      <c r="D70" s="17">
        <f>C70+(C70*0.03)</f>
        <v>4028.1078277764227</v>
      </c>
      <c r="E70" s="17">
        <f>C70/2500</f>
        <v>1.5643137195248245</v>
      </c>
      <c r="F70" s="28">
        <f>(D70-C70)/E70</f>
        <v>74.999999999999901</v>
      </c>
      <c r="G70" s="18"/>
      <c r="H70" s="18"/>
      <c r="I70" s="19">
        <f>E70*50/C70</f>
        <v>0.02</v>
      </c>
      <c r="J70" s="87"/>
    </row>
    <row r="71" spans="1:16">
      <c r="A71" s="102"/>
      <c r="B71" s="81">
        <f>B70+7</f>
        <v>43261</v>
      </c>
      <c r="C71" s="20">
        <f>D70+G70-H70</f>
        <v>4028.1078277764227</v>
      </c>
      <c r="D71" s="17">
        <f>C71+(C71*0.03)</f>
        <v>4148.9510626097153</v>
      </c>
      <c r="E71" s="17">
        <f>C71/2500</f>
        <v>1.611243131110569</v>
      </c>
      <c r="F71" s="28">
        <f>(D71-C71)/E71</f>
        <v>74.999999999999972</v>
      </c>
      <c r="G71" s="18"/>
      <c r="H71" s="18"/>
      <c r="I71" s="19">
        <f>E71*50/C71</f>
        <v>1.9999999999999997E-2</v>
      </c>
      <c r="J71" s="87"/>
    </row>
    <row r="72" spans="1:16" ht="13.5" thickBot="1">
      <c r="A72" s="103"/>
      <c r="B72" s="81">
        <f>B71+7</f>
        <v>43268</v>
      </c>
      <c r="C72" s="20">
        <f>D71+G71-H71</f>
        <v>4148.9510626097153</v>
      </c>
      <c r="D72" s="17">
        <f>C72+(C72*0.03)</f>
        <v>4273.4195944880066</v>
      </c>
      <c r="E72" s="17">
        <f>C72/2500</f>
        <v>1.6595804250438861</v>
      </c>
      <c r="F72" s="28">
        <f>(D72-C72)/E72</f>
        <v>74.999999999999901</v>
      </c>
      <c r="G72" s="80"/>
      <c r="H72" s="80"/>
      <c r="I72" s="19">
        <f>E72*50/C72</f>
        <v>1.9999999999999997E-2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43275</v>
      </c>
      <c r="C74" s="20">
        <f>D72+G72-H72</f>
        <v>4273.4195944880066</v>
      </c>
      <c r="D74" s="17">
        <f>C74+(C74*0.03)</f>
        <v>4401.6221823226469</v>
      </c>
      <c r="E74" s="17">
        <f>C74/2500</f>
        <v>1.7093678377952026</v>
      </c>
      <c r="F74" s="28">
        <f>(D74-C74)/E74</f>
        <v>75.000000000000071</v>
      </c>
      <c r="G74" s="18"/>
      <c r="H74" s="18"/>
      <c r="I74" s="19">
        <f>E74*50/C74</f>
        <v>0.02</v>
      </c>
      <c r="J74" s="87"/>
    </row>
    <row r="75" spans="1:16">
      <c r="A75" s="102"/>
      <c r="B75" s="81">
        <f>B74+7</f>
        <v>43282</v>
      </c>
      <c r="C75" s="20">
        <f>D74+G74-H74</f>
        <v>4401.6221823226469</v>
      </c>
      <c r="D75" s="17">
        <f>C75+(C75*0.03)</f>
        <v>4533.6708477923266</v>
      </c>
      <c r="E75" s="17">
        <f>C75/2500</f>
        <v>1.7606488729290588</v>
      </c>
      <c r="F75" s="28">
        <f>(D75-C75)/E75</f>
        <v>75.000000000000156</v>
      </c>
      <c r="G75" s="18"/>
      <c r="H75" s="18"/>
      <c r="I75" s="19">
        <f>E75*50/C75</f>
        <v>0.02</v>
      </c>
      <c r="J75" s="87"/>
    </row>
    <row r="76" spans="1:16">
      <c r="A76" s="102"/>
      <c r="B76" s="81">
        <f>B75+7</f>
        <v>43289</v>
      </c>
      <c r="C76" s="20">
        <f>D75+G75-H75</f>
        <v>4533.6708477923266</v>
      </c>
      <c r="D76" s="17">
        <f>C76+(C76*0.03)</f>
        <v>4669.6809732260963</v>
      </c>
      <c r="E76" s="17">
        <f>C76/2500</f>
        <v>1.8134683391169306</v>
      </c>
      <c r="F76" s="28">
        <f>(D76-C76)/E76</f>
        <v>74.999999999999915</v>
      </c>
      <c r="G76" s="18"/>
      <c r="H76" s="18"/>
      <c r="I76" s="19">
        <f>E76*50/C76</f>
        <v>0.02</v>
      </c>
      <c r="J76" s="87"/>
    </row>
    <row r="77" spans="1:16" ht="13.5" thickBot="1">
      <c r="A77" s="103"/>
      <c r="B77" s="81">
        <f>B76+7</f>
        <v>43296</v>
      </c>
      <c r="C77" s="20">
        <f>D76+G76-H76</f>
        <v>4669.6809732260963</v>
      </c>
      <c r="D77" s="17">
        <f>C77+(C77*0.03)</f>
        <v>4809.771402422879</v>
      </c>
      <c r="E77" s="17">
        <f>C77/2500</f>
        <v>1.8678723892904385</v>
      </c>
      <c r="F77" s="28">
        <f>(D77-C77)/E77</f>
        <v>74.999999999999886</v>
      </c>
      <c r="G77" s="80"/>
      <c r="H77" s="80">
        <f>(D77-C64)*0.35</f>
        <v>502.7030793525762</v>
      </c>
      <c r="I77" s="19">
        <f>E77*50/C77</f>
        <v>0.02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43303</v>
      </c>
      <c r="C79" s="20">
        <f>D77+G77-H77</f>
        <v>4307.0683230703025</v>
      </c>
      <c r="D79" s="17">
        <f>C79+(C79*0.03)</f>
        <v>4436.2803727624114</v>
      </c>
      <c r="E79" s="17">
        <f>C79/2500</f>
        <v>1.7228273292281211</v>
      </c>
      <c r="F79" s="28">
        <f>(D79-C79)/E79</f>
        <v>74.999999999999858</v>
      </c>
      <c r="G79" s="18"/>
      <c r="H79" s="18"/>
      <c r="I79" s="19">
        <f>E79*50/C79</f>
        <v>0.02</v>
      </c>
      <c r="J79" s="87"/>
    </row>
    <row r="80" spans="1:16">
      <c r="A80" s="102"/>
      <c r="B80" s="81">
        <f>B79+7</f>
        <v>43310</v>
      </c>
      <c r="C80" s="20">
        <f>D79+G79-H79</f>
        <v>4436.2803727624114</v>
      </c>
      <c r="D80" s="17">
        <f>C80+(C80*0.03)</f>
        <v>4569.3687839452841</v>
      </c>
      <c r="E80" s="17">
        <f>C80/2500</f>
        <v>1.7745121491049645</v>
      </c>
      <c r="F80" s="28">
        <f>(D80-C80)/E80</f>
        <v>75.000000000000227</v>
      </c>
      <c r="G80" s="18"/>
      <c r="H80" s="18"/>
      <c r="I80" s="19">
        <f>E80*50/C80</f>
        <v>0.02</v>
      </c>
      <c r="J80" s="87"/>
    </row>
    <row r="81" spans="1:16">
      <c r="A81" s="102"/>
      <c r="B81" s="81">
        <f>B80+7</f>
        <v>43317</v>
      </c>
      <c r="C81" s="20">
        <f>D80+G80-H80</f>
        <v>4569.3687839452841</v>
      </c>
      <c r="D81" s="17">
        <f>C81+(C81*0.03)</f>
        <v>4706.449847463643</v>
      </c>
      <c r="E81" s="17">
        <f>C81/2500</f>
        <v>1.8277475135781136</v>
      </c>
      <c r="F81" s="28">
        <f>(D81-C81)/E81</f>
        <v>75.000000000000185</v>
      </c>
      <c r="G81" s="18"/>
      <c r="H81" s="18"/>
      <c r="I81" s="19">
        <f>E81*50/C81</f>
        <v>0.02</v>
      </c>
      <c r="J81" s="87"/>
    </row>
    <row r="82" spans="1:16" ht="13.5" thickBot="1">
      <c r="A82" s="103"/>
      <c r="B82" s="81">
        <f>B81+7</f>
        <v>43324</v>
      </c>
      <c r="C82" s="20">
        <f>D81+G81-H81</f>
        <v>4706.449847463643</v>
      </c>
      <c r="D82" s="17">
        <f>C82+(C82*0.03)</f>
        <v>4847.6433428875525</v>
      </c>
      <c r="E82" s="17">
        <f>C82/2500</f>
        <v>1.8825799389854572</v>
      </c>
      <c r="F82" s="28">
        <f>(D82-C82)/E82</f>
        <v>75.000000000000142</v>
      </c>
      <c r="G82" s="80"/>
      <c r="H82" s="80"/>
      <c r="I82" s="19">
        <f>E82*50/C82</f>
        <v>0.02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43331</v>
      </c>
      <c r="C84" s="20">
        <f>D82+G82-H82</f>
        <v>4847.6433428875525</v>
      </c>
      <c r="D84" s="17">
        <f>C84+(C84*0.03)</f>
        <v>4993.0726431741787</v>
      </c>
      <c r="E84" s="17">
        <f>C84/2500</f>
        <v>1.939057337155021</v>
      </c>
      <c r="F84" s="28">
        <f>(D84-C84)/E84</f>
        <v>74.999999999999773</v>
      </c>
      <c r="G84" s="18"/>
      <c r="H84" s="18"/>
      <c r="I84" s="19">
        <f>E84*50/C84</f>
        <v>0.02</v>
      </c>
      <c r="J84" s="87"/>
    </row>
    <row r="85" spans="1:16">
      <c r="A85" s="102"/>
      <c r="B85" s="81">
        <f>B84+7</f>
        <v>43338</v>
      </c>
      <c r="C85" s="20">
        <f>D84+G84-H84</f>
        <v>4993.0726431741787</v>
      </c>
      <c r="D85" s="17">
        <f>C85+(C85*0.03)</f>
        <v>5142.8648224694043</v>
      </c>
      <c r="E85" s="17">
        <f>C85/2500</f>
        <v>1.9972290572696714</v>
      </c>
      <c r="F85" s="28">
        <f>(D85-C85)/E85</f>
        <v>75.000000000000156</v>
      </c>
      <c r="G85" s="18"/>
      <c r="H85" s="18"/>
      <c r="I85" s="19">
        <f>E85*50/C85</f>
        <v>1.9999999999999997E-2</v>
      </c>
      <c r="J85" s="87"/>
      <c r="K85" s="31"/>
      <c r="L85" s="31"/>
    </row>
    <row r="86" spans="1:16">
      <c r="A86" s="102"/>
      <c r="B86" s="81">
        <f>B85+7</f>
        <v>43345</v>
      </c>
      <c r="C86" s="20">
        <f>D85+G85-H85</f>
        <v>5142.8648224694043</v>
      </c>
      <c r="D86" s="17">
        <f>C86+(C86*0.03)</f>
        <v>5297.1507671434865</v>
      </c>
      <c r="E86" s="17">
        <f>C86/2500</f>
        <v>2.0571459289877616</v>
      </c>
      <c r="F86" s="28">
        <f>(D86-C86)/E86</f>
        <v>75.000000000000043</v>
      </c>
      <c r="G86" s="18"/>
      <c r="H86" s="18"/>
      <c r="I86" s="19">
        <f>E86*50/C86</f>
        <v>0.02</v>
      </c>
      <c r="J86" s="87"/>
      <c r="K86" s="31"/>
      <c r="L86" s="31"/>
    </row>
    <row r="87" spans="1:16" ht="13.5" thickBot="1">
      <c r="A87" s="103"/>
      <c r="B87" s="81">
        <f>B86+7</f>
        <v>43352</v>
      </c>
      <c r="C87" s="20">
        <f>D86+G86-H86</f>
        <v>5297.1507671434865</v>
      </c>
      <c r="D87" s="17">
        <f>C87+(C87*0.03)</f>
        <v>5456.0652901577914</v>
      </c>
      <c r="E87" s="17">
        <f>C87/2500</f>
        <v>2.1188603068573948</v>
      </c>
      <c r="F87" s="28">
        <f>(D87-C87)/E87</f>
        <v>75.000000000000142</v>
      </c>
      <c r="G87" s="80"/>
      <c r="H87" s="80"/>
      <c r="I87" s="19">
        <f>E87*50/C87</f>
        <v>2.0000000000000004E-2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43359</v>
      </c>
      <c r="C89" s="20">
        <f>D87+G87-H87</f>
        <v>5456.0652901577914</v>
      </c>
      <c r="D89" s="17">
        <f>C89+(C89*0.03)</f>
        <v>5619.7472488625253</v>
      </c>
      <c r="E89" s="17">
        <f>C89/2500</f>
        <v>2.1824261160631164</v>
      </c>
      <c r="F89" s="28">
        <f>(D89-C89)/E89</f>
        <v>75.000000000000085</v>
      </c>
      <c r="G89" s="18"/>
      <c r="H89" s="18"/>
      <c r="I89" s="19">
        <f>E89*50/C89</f>
        <v>1.9999999999999997E-2</v>
      </c>
      <c r="J89" s="87"/>
    </row>
    <row r="90" spans="1:16">
      <c r="A90" s="102"/>
      <c r="B90" s="81">
        <f>B89+7</f>
        <v>43366</v>
      </c>
      <c r="C90" s="20">
        <f>D89+G89-H89</f>
        <v>5619.7472488625253</v>
      </c>
      <c r="D90" s="17">
        <f>C90+(C90*0.03)</f>
        <v>5788.3396663284011</v>
      </c>
      <c r="E90" s="17">
        <f>C90/2500</f>
        <v>2.2478988995450102</v>
      </c>
      <c r="F90" s="28">
        <f>(D90-C90)/E90</f>
        <v>75</v>
      </c>
      <c r="G90" s="18"/>
      <c r="H90" s="18"/>
      <c r="I90" s="19">
        <f>E90*50/C90</f>
        <v>0.02</v>
      </c>
      <c r="J90" s="87"/>
    </row>
    <row r="91" spans="1:16">
      <c r="A91" s="102"/>
      <c r="B91" s="81">
        <f>B90+7</f>
        <v>43373</v>
      </c>
      <c r="C91" s="20">
        <f>D90+G90-H90</f>
        <v>5788.3396663284011</v>
      </c>
      <c r="D91" s="17">
        <f>C91+(C91*0.03)</f>
        <v>5961.9898563182533</v>
      </c>
      <c r="E91" s="17">
        <f>C91/2500</f>
        <v>2.3153358665313606</v>
      </c>
      <c r="F91" s="28">
        <f>(D91-C91)/E91</f>
        <v>75.000000000000043</v>
      </c>
      <c r="G91" s="18"/>
      <c r="H91" s="18"/>
      <c r="I91" s="19">
        <f>E91*50/C91</f>
        <v>2.0000000000000004E-2</v>
      </c>
      <c r="J91" s="87"/>
    </row>
    <row r="92" spans="1:16" ht="13.5" thickBot="1">
      <c r="A92" s="103"/>
      <c r="B92" s="81">
        <f>B91+7</f>
        <v>43380</v>
      </c>
      <c r="C92" s="20">
        <f>D91+G91-H91</f>
        <v>5961.9898563182533</v>
      </c>
      <c r="D92" s="17">
        <f>C92+(C92*0.03)</f>
        <v>6140.8495520078004</v>
      </c>
      <c r="E92" s="17">
        <f>C92/2500</f>
        <v>2.3847959425273011</v>
      </c>
      <c r="F92" s="28">
        <f>(D92-C92)/E92</f>
        <v>74.999999999999815</v>
      </c>
      <c r="G92" s="80"/>
      <c r="H92" s="80">
        <f>(D92-C79)*0.35</f>
        <v>641.82343012812419</v>
      </c>
      <c r="I92" s="19">
        <f>E92*50/C92</f>
        <v>0.02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43387</v>
      </c>
      <c r="C94" s="20">
        <f>D92+G92-H92</f>
        <v>5499.0261218796759</v>
      </c>
      <c r="D94" s="17">
        <f>C94+(C94*0.03)</f>
        <v>5663.9969055360662</v>
      </c>
      <c r="E94" s="17">
        <f>C94/2500</f>
        <v>2.1996104487518702</v>
      </c>
      <c r="F94" s="28">
        <f>(D94-C94)/E94</f>
        <v>75</v>
      </c>
      <c r="G94" s="17"/>
      <c r="H94" s="18"/>
      <c r="I94" s="19">
        <f>E94*50/C94</f>
        <v>1.9999999999999997E-2</v>
      </c>
      <c r="J94" s="87"/>
    </row>
    <row r="95" spans="1:16">
      <c r="A95" s="102"/>
      <c r="B95" s="81">
        <f>B94+7</f>
        <v>43394</v>
      </c>
      <c r="C95" s="20">
        <f>D94+G94-H94</f>
        <v>5663.9969055360662</v>
      </c>
      <c r="D95" s="17">
        <f>C95+(C95*0.03)</f>
        <v>5833.9168127021485</v>
      </c>
      <c r="E95" s="17">
        <f>C95/2500</f>
        <v>2.2655987622144265</v>
      </c>
      <c r="F95" s="28">
        <f>(D95-C95)/E95</f>
        <v>75.000000000000156</v>
      </c>
      <c r="G95" s="17"/>
      <c r="H95" s="18"/>
      <c r="I95" s="19">
        <f>E95*50/C95</f>
        <v>0.02</v>
      </c>
      <c r="J95" s="87"/>
    </row>
    <row r="96" spans="1:16">
      <c r="A96" s="102"/>
      <c r="B96" s="81">
        <f>B95+7</f>
        <v>43401</v>
      </c>
      <c r="C96" s="20">
        <f>D95+G95-H95</f>
        <v>5833.9168127021485</v>
      </c>
      <c r="D96" s="17">
        <f>C96+(C96*0.03)</f>
        <v>6008.9343170832126</v>
      </c>
      <c r="E96" s="17">
        <f>C96/2500</f>
        <v>2.3335667250808596</v>
      </c>
      <c r="F96" s="28">
        <f>(D96-C96)/E96</f>
        <v>74.999999999999844</v>
      </c>
      <c r="G96" s="17"/>
      <c r="H96" s="18"/>
      <c r="I96" s="19">
        <f>E96*50/C96</f>
        <v>0.02</v>
      </c>
      <c r="J96" s="87"/>
    </row>
    <row r="97" spans="1:16" ht="13.5" thickBot="1">
      <c r="A97" s="103"/>
      <c r="B97" s="81">
        <f>B96+7</f>
        <v>43408</v>
      </c>
      <c r="C97" s="20">
        <f>D96+G96-H96</f>
        <v>6008.9343170832126</v>
      </c>
      <c r="D97" s="17">
        <f>C97+(C97*0.03)</f>
        <v>6189.2023465957091</v>
      </c>
      <c r="E97" s="17">
        <f>C97/2500</f>
        <v>2.4035737268332849</v>
      </c>
      <c r="F97" s="28">
        <f>(D97-C97)/E97</f>
        <v>75.000000000000043</v>
      </c>
      <c r="G97" s="80"/>
      <c r="H97" s="80"/>
      <c r="I97" s="19">
        <f>E97*50/C97</f>
        <v>0.02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43415</v>
      </c>
      <c r="C99" s="20">
        <f>D97+G97-H97</f>
        <v>6189.2023465957091</v>
      </c>
      <c r="D99" s="17">
        <f>C99+(C99*0.03)</f>
        <v>6374.8784169935807</v>
      </c>
      <c r="E99" s="17">
        <f>C99/2500</f>
        <v>2.4756809386382836</v>
      </c>
      <c r="F99" s="28">
        <f>(D99-C99)/E99</f>
        <v>75.000000000000142</v>
      </c>
      <c r="G99" s="18"/>
      <c r="H99" s="18"/>
      <c r="I99" s="19">
        <f>E99*50/C99</f>
        <v>0.02</v>
      </c>
      <c r="J99" s="87"/>
    </row>
    <row r="100" spans="1:16">
      <c r="A100" s="102"/>
      <c r="B100" s="81">
        <f>B99+7</f>
        <v>43422</v>
      </c>
      <c r="C100" s="20">
        <f>D99+G99-H99</f>
        <v>6374.8784169935807</v>
      </c>
      <c r="D100" s="17">
        <f>C100+(C100*0.03)</f>
        <v>6566.1247695033881</v>
      </c>
      <c r="E100" s="17">
        <f>C100/2500</f>
        <v>2.5499513667974321</v>
      </c>
      <c r="F100" s="28">
        <f>(D100-C100)/E100</f>
        <v>74.999999999999986</v>
      </c>
      <c r="G100" s="18"/>
      <c r="H100" s="18"/>
      <c r="I100" s="19">
        <f>E100*50/C100</f>
        <v>0.02</v>
      </c>
      <c r="J100" s="87"/>
    </row>
    <row r="101" spans="1:16">
      <c r="A101" s="102"/>
      <c r="B101" s="81">
        <f>B100+7</f>
        <v>43429</v>
      </c>
      <c r="C101" s="20">
        <f>D100+G100-H100</f>
        <v>6566.1247695033881</v>
      </c>
      <c r="D101" s="17">
        <f>C101+(C101*0.03)</f>
        <v>6763.1085125884892</v>
      </c>
      <c r="E101" s="17">
        <f>C101/2500</f>
        <v>2.626449907801355</v>
      </c>
      <c r="F101" s="28">
        <f>(D101-C101)/E101</f>
        <v>74.999999999999829</v>
      </c>
      <c r="G101" s="18"/>
      <c r="H101" s="18"/>
      <c r="I101" s="19">
        <f>E101*50/C101</f>
        <v>0.02</v>
      </c>
      <c r="J101" s="87"/>
    </row>
    <row r="102" spans="1:16" ht="13.5" thickBot="1">
      <c r="A102" s="103"/>
      <c r="B102" s="81">
        <f>B101+7</f>
        <v>43436</v>
      </c>
      <c r="C102" s="20">
        <f>D101+G101-H101</f>
        <v>6763.1085125884892</v>
      </c>
      <c r="D102" s="17">
        <f>C102+(C102*0.03)</f>
        <v>6966.0017679661441</v>
      </c>
      <c r="E102" s="17">
        <f>C102/2500</f>
        <v>2.7052434050353957</v>
      </c>
      <c r="F102" s="28">
        <f>(D102-C102)/E102</f>
        <v>75.000000000000085</v>
      </c>
      <c r="G102" s="80"/>
      <c r="H102" s="80"/>
      <c r="I102" s="19">
        <f>E102*50/C102</f>
        <v>0.02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43443</v>
      </c>
      <c r="C104" s="20">
        <f>D102+G102-H102</f>
        <v>6966.0017679661441</v>
      </c>
      <c r="D104" s="17">
        <f>C104+(C104*0.03)</f>
        <v>7174.981821005128</v>
      </c>
      <c r="E104" s="17">
        <f>C104/2500</f>
        <v>2.7864007071864578</v>
      </c>
      <c r="F104" s="28">
        <f>(D104-C104)/E104</f>
        <v>74.999999999999844</v>
      </c>
      <c r="G104" s="18"/>
      <c r="H104" s="18"/>
      <c r="I104" s="19">
        <f>E104*50/C104</f>
        <v>2.0000000000000004E-2</v>
      </c>
      <c r="J104" s="87"/>
    </row>
    <row r="105" spans="1:16">
      <c r="A105" s="102"/>
      <c r="B105" s="81">
        <f>B104+7</f>
        <v>43450</v>
      </c>
      <c r="C105" s="20">
        <f>D104+G104-H104</f>
        <v>7174.981821005128</v>
      </c>
      <c r="D105" s="17">
        <f>C105+(C105*0.03)</f>
        <v>7390.2312756352821</v>
      </c>
      <c r="E105" s="17">
        <f>C105/2500</f>
        <v>2.869992728402051</v>
      </c>
      <c r="F105" s="28">
        <f>(D105-C105)/E105</f>
        <v>75.000000000000099</v>
      </c>
      <c r="G105" s="18"/>
      <c r="H105" s="18"/>
      <c r="I105" s="19">
        <f>E105*50/C105</f>
        <v>1.9999999999999997E-2</v>
      </c>
      <c r="J105" s="87"/>
    </row>
    <row r="106" spans="1:16">
      <c r="A106" s="102"/>
      <c r="B106" s="81">
        <f>B105+7</f>
        <v>43457</v>
      </c>
      <c r="C106" s="20">
        <f>D105+G105-H105</f>
        <v>7390.2312756352821</v>
      </c>
      <c r="D106" s="17">
        <f>C106+(C106*0.03)</f>
        <v>7611.938213904341</v>
      </c>
      <c r="E106" s="17">
        <f>C106/2500</f>
        <v>2.9560925102541127</v>
      </c>
      <c r="F106" s="28">
        <f>(D106-C106)/E106</f>
        <v>75.000000000000128</v>
      </c>
      <c r="G106" s="18"/>
      <c r="H106" s="18"/>
      <c r="I106" s="19">
        <f>E106*50/C106</f>
        <v>1.9999999999999997E-2</v>
      </c>
      <c r="J106" s="87"/>
    </row>
    <row r="107" spans="1:16" ht="13.5" thickBot="1">
      <c r="A107" s="103"/>
      <c r="B107" s="81">
        <f>B106+7</f>
        <v>43464</v>
      </c>
      <c r="C107" s="20">
        <f>D106+G106-H106</f>
        <v>7611.938213904341</v>
      </c>
      <c r="D107" s="17">
        <f>C107+(C107*0.03)</f>
        <v>7840.2963603214712</v>
      </c>
      <c r="E107" s="17">
        <f>C107/2500</f>
        <v>3.0447752855617365</v>
      </c>
      <c r="F107" s="28">
        <f>(D107-C107)/E107</f>
        <v>75</v>
      </c>
      <c r="G107" s="80"/>
      <c r="H107" s="80">
        <f>(D107-C94)*0.35</f>
        <v>819.44458345462829</v>
      </c>
      <c r="I107" s="19">
        <f>E107*50/C107</f>
        <v>0.02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43471</v>
      </c>
      <c r="C109" s="20">
        <f>D107+G107-H107</f>
        <v>7020.8517768668426</v>
      </c>
      <c r="D109" s="17">
        <f>C109+(C109*0.03)</f>
        <v>7231.4773301728474</v>
      </c>
      <c r="E109" s="17">
        <f>C109/2500</f>
        <v>2.8083407107467369</v>
      </c>
      <c r="F109" s="28">
        <f>(D109-C109)/E109</f>
        <v>74.999999999999829</v>
      </c>
      <c r="G109" s="18"/>
      <c r="H109" s="18"/>
      <c r="I109" s="19">
        <f>E109*50/C109</f>
        <v>1.9999999999999997E-2</v>
      </c>
      <c r="J109" s="87"/>
    </row>
    <row r="110" spans="1:16">
      <c r="A110" s="102"/>
      <c r="B110" s="81">
        <f>B109+7</f>
        <v>43478</v>
      </c>
      <c r="C110" s="20">
        <f>D109+G109-H109</f>
        <v>7231.4773301728474</v>
      </c>
      <c r="D110" s="17">
        <f>C110+(C110*0.03)</f>
        <v>7448.4216500780331</v>
      </c>
      <c r="E110" s="17">
        <f>C110/2500</f>
        <v>2.892590932069139</v>
      </c>
      <c r="F110" s="28">
        <f>(D110-C110)/E110</f>
        <v>75.000000000000099</v>
      </c>
      <c r="G110" s="18"/>
      <c r="H110" s="18"/>
      <c r="I110" s="19">
        <f>E110*50/C110</f>
        <v>0.02</v>
      </c>
      <c r="J110" s="87"/>
    </row>
    <row r="111" spans="1:16">
      <c r="A111" s="102"/>
      <c r="B111" s="81">
        <f>B110+7</f>
        <v>43485</v>
      </c>
      <c r="C111" s="20">
        <f>D110+G110-H110</f>
        <v>7448.4216500780331</v>
      </c>
      <c r="D111" s="17">
        <f>C111+(C111*0.03)</f>
        <v>7671.8742995803741</v>
      </c>
      <c r="E111" s="17">
        <f>C111/2500</f>
        <v>2.9793686600312133</v>
      </c>
      <c r="F111" s="28">
        <f>(D111-C111)/E111</f>
        <v>75.000000000000014</v>
      </c>
      <c r="G111" s="18"/>
      <c r="H111" s="18"/>
      <c r="I111" s="19">
        <f>E111*50/C111</f>
        <v>0.02</v>
      </c>
      <c r="J111" s="87"/>
    </row>
    <row r="112" spans="1:16" ht="13.5" thickBot="1">
      <c r="A112" s="103"/>
      <c r="B112" s="81">
        <f>B111+7</f>
        <v>43492</v>
      </c>
      <c r="C112" s="20">
        <f>D111+G111-H111</f>
        <v>7671.8742995803741</v>
      </c>
      <c r="D112" s="17">
        <f>C112+(C112*0.03)</f>
        <v>7902.030528567785</v>
      </c>
      <c r="E112" s="17">
        <f>C112/2500</f>
        <v>3.0687497198321498</v>
      </c>
      <c r="F112" s="28">
        <f>(D112-C112)/E112</f>
        <v>74.999999999999901</v>
      </c>
      <c r="G112" s="80"/>
      <c r="H112" s="80"/>
      <c r="I112" s="19">
        <f>E112*50/C112</f>
        <v>2.0000000000000004E-2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43499</v>
      </c>
      <c r="C114" s="20">
        <f>D112+G112-H112</f>
        <v>7902.030528567785</v>
      </c>
      <c r="D114" s="17">
        <f>C114+(C114*0.03)</f>
        <v>8139.0914444248183</v>
      </c>
      <c r="E114" s="17">
        <f>C114/2500</f>
        <v>3.160812211427114</v>
      </c>
      <c r="F114" s="28">
        <f>(D114-C114)/E114</f>
        <v>74.999999999999901</v>
      </c>
      <c r="G114" s="18"/>
      <c r="H114" s="18"/>
      <c r="I114" s="19">
        <f>E114*50/C114</f>
        <v>0.02</v>
      </c>
      <c r="J114" s="87"/>
    </row>
    <row r="115" spans="1:16">
      <c r="A115" s="102"/>
      <c r="B115" s="81">
        <f>B114+7</f>
        <v>43506</v>
      </c>
      <c r="C115" s="20">
        <f>D114+G114-H114</f>
        <v>8139.0914444248183</v>
      </c>
      <c r="D115" s="17">
        <f>C115+(C115*0.03)</f>
        <v>8383.2641877575625</v>
      </c>
      <c r="E115" s="17">
        <f>C115/2500</f>
        <v>3.2556365777699274</v>
      </c>
      <c r="F115" s="28">
        <f>(D115-C115)/E115</f>
        <v>74.999999999999886</v>
      </c>
      <c r="G115" s="18"/>
      <c r="H115" s="18"/>
      <c r="I115" s="19">
        <f>E115*50/C115</f>
        <v>0.02</v>
      </c>
      <c r="J115" s="87"/>
    </row>
    <row r="116" spans="1:16">
      <c r="A116" s="102"/>
      <c r="B116" s="81">
        <f>B115+7</f>
        <v>43513</v>
      </c>
      <c r="C116" s="20">
        <f>D115+G115-H115</f>
        <v>8383.2641877575625</v>
      </c>
      <c r="D116" s="17">
        <f>C116+(C116*0.03)</f>
        <v>8634.7621133902885</v>
      </c>
      <c r="E116" s="17">
        <f>C116/2500</f>
        <v>3.3533056751030248</v>
      </c>
      <c r="F116" s="28">
        <f>(D116-C116)/E116</f>
        <v>74.999999999999758</v>
      </c>
      <c r="G116" s="18"/>
      <c r="H116" s="18"/>
      <c r="I116" s="19">
        <f>E116*50/C116</f>
        <v>0.02</v>
      </c>
      <c r="J116" s="87"/>
    </row>
    <row r="117" spans="1:16" ht="13.5" thickBot="1">
      <c r="A117" s="103"/>
      <c r="B117" s="81">
        <f>B116+7</f>
        <v>43520</v>
      </c>
      <c r="C117" s="20">
        <f>D116+G116-H116</f>
        <v>8634.7621133902885</v>
      </c>
      <c r="D117" s="17">
        <f>C117+(C117*0.03)</f>
        <v>8893.8049767919965</v>
      </c>
      <c r="E117" s="17">
        <f>C117/2500</f>
        <v>3.4539048453561154</v>
      </c>
      <c r="F117" s="28">
        <f>(D117-C117)/E117</f>
        <v>74.999999999999815</v>
      </c>
      <c r="G117" s="80"/>
      <c r="H117" s="80"/>
      <c r="I117" s="19">
        <f>E117*50/C117</f>
        <v>0.02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43527</v>
      </c>
      <c r="C119" s="20">
        <f>D117+G117-H117</f>
        <v>8893.8049767919965</v>
      </c>
      <c r="D119" s="17">
        <f>C119+(C119*0.03)</f>
        <v>9160.6191260957567</v>
      </c>
      <c r="E119" s="17">
        <f>C119/2500</f>
        <v>3.5575219907167988</v>
      </c>
      <c r="F119" s="28">
        <f>(D119-C119)/E119</f>
        <v>75.000000000000057</v>
      </c>
      <c r="G119" s="18"/>
      <c r="H119" s="18"/>
      <c r="I119" s="19">
        <f>E119*50/C119</f>
        <v>0.02</v>
      </c>
      <c r="J119" s="87"/>
    </row>
    <row r="120" spans="1:16">
      <c r="A120" s="102"/>
      <c r="B120" s="81">
        <f>B119+7</f>
        <v>43534</v>
      </c>
      <c r="C120" s="20">
        <f>D119+G119-H119</f>
        <v>9160.6191260957567</v>
      </c>
      <c r="D120" s="17">
        <f>C120+(C120*0.03)</f>
        <v>9435.4376998786302</v>
      </c>
      <c r="E120" s="17">
        <f>C120/2500</f>
        <v>3.6642476504383028</v>
      </c>
      <c r="F120" s="28">
        <f>(D120-C120)/E120</f>
        <v>75.000000000000213</v>
      </c>
      <c r="G120" s="18"/>
      <c r="H120" s="18"/>
      <c r="I120" s="19">
        <f>E120*50/C120</f>
        <v>0.02</v>
      </c>
      <c r="J120" s="87"/>
    </row>
    <row r="121" spans="1:16">
      <c r="A121" s="102"/>
      <c r="B121" s="81">
        <f>B120+7</f>
        <v>43541</v>
      </c>
      <c r="C121" s="20">
        <f>D120+G120-H120</f>
        <v>9435.4376998786302</v>
      </c>
      <c r="D121" s="17">
        <f>C121+(C121*0.03)</f>
        <v>9718.5008308749893</v>
      </c>
      <c r="E121" s="17">
        <f>C121/2500</f>
        <v>3.7741750799514522</v>
      </c>
      <c r="F121" s="28">
        <f>(D121-C121)/E121</f>
        <v>75.000000000000071</v>
      </c>
      <c r="G121" s="18"/>
      <c r="H121" s="18"/>
      <c r="I121" s="19">
        <f>E121*50/C121</f>
        <v>0.02</v>
      </c>
      <c r="J121" s="87"/>
    </row>
    <row r="122" spans="1:16" ht="13.5" thickBot="1">
      <c r="A122" s="103"/>
      <c r="B122" s="81">
        <f>B121+7</f>
        <v>43548</v>
      </c>
      <c r="C122" s="20">
        <f>D121+G121-H121</f>
        <v>9718.5008308749893</v>
      </c>
      <c r="D122" s="17">
        <f>C122+(C122*0.03)</f>
        <v>10010.055855801238</v>
      </c>
      <c r="E122" s="17">
        <f>C122/2500</f>
        <v>3.8874003323499959</v>
      </c>
      <c r="F122" s="28">
        <f>(D122-C122)/E122</f>
        <v>74.999999999999758</v>
      </c>
      <c r="G122" s="80"/>
      <c r="H122" s="80">
        <f>(D122-C109)*0.35</f>
        <v>1046.2214276270383</v>
      </c>
      <c r="I122" s="19">
        <f>E122*50/C122</f>
        <v>0.02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43555</v>
      </c>
      <c r="C124" s="20">
        <f>D122+G122-H122</f>
        <v>8963.8344281741993</v>
      </c>
      <c r="D124" s="17">
        <f>C124+(C124*0.03)</f>
        <v>9232.7494610194244</v>
      </c>
      <c r="E124" s="17">
        <f>C124/2500</f>
        <v>3.5855337712696795</v>
      </c>
      <c r="F124" s="28">
        <f>(D124-C124)/E124</f>
        <v>74.999999999999773</v>
      </c>
      <c r="G124" s="17"/>
      <c r="H124" s="18"/>
      <c r="I124" s="19">
        <f>E124*50/C124</f>
        <v>0.02</v>
      </c>
      <c r="J124" s="87"/>
    </row>
    <row r="125" spans="1:16">
      <c r="A125" s="102"/>
      <c r="B125" s="81">
        <f>B124+7</f>
        <v>43562</v>
      </c>
      <c r="C125" s="20">
        <f>D124+G124-H124</f>
        <v>9232.7494610194244</v>
      </c>
      <c r="D125" s="17">
        <f>C125+(C125*0.03)</f>
        <v>9509.7319448500075</v>
      </c>
      <c r="E125" s="17">
        <f>C125/2500</f>
        <v>3.69309978440777</v>
      </c>
      <c r="F125" s="28">
        <f>(D125-C125)/E125</f>
        <v>75.000000000000085</v>
      </c>
      <c r="G125" s="17"/>
      <c r="H125" s="18"/>
      <c r="I125" s="19">
        <f>E125*50/C125</f>
        <v>0.02</v>
      </c>
      <c r="J125" s="87"/>
      <c r="K125" s="31"/>
      <c r="L125" s="31"/>
    </row>
    <row r="126" spans="1:16">
      <c r="A126" s="102"/>
      <c r="B126" s="81">
        <f>B125+7</f>
        <v>43569</v>
      </c>
      <c r="C126" s="20">
        <f>D125+G125-H125</f>
        <v>9509.7319448500075</v>
      </c>
      <c r="D126" s="17">
        <f>C126+(C126*0.03)</f>
        <v>9795.023903195508</v>
      </c>
      <c r="E126" s="17">
        <f>C126/2500</f>
        <v>3.8038927779400029</v>
      </c>
      <c r="F126" s="28">
        <f>(D126-C126)/E126</f>
        <v>75.000000000000057</v>
      </c>
      <c r="G126" s="17"/>
      <c r="H126" s="18"/>
      <c r="I126" s="19">
        <f>E126*50/C126</f>
        <v>0.02</v>
      </c>
      <c r="J126" s="87"/>
      <c r="K126" s="31"/>
      <c r="L126" s="31"/>
    </row>
    <row r="127" spans="1:16" ht="13.5" thickBot="1">
      <c r="A127" s="103"/>
      <c r="B127" s="81">
        <f>B126+7</f>
        <v>43576</v>
      </c>
      <c r="C127" s="20">
        <f>D126+G126-H126</f>
        <v>9795.023903195508</v>
      </c>
      <c r="D127" s="17">
        <f>C127+(C127*0.03)</f>
        <v>10088.874620291374</v>
      </c>
      <c r="E127" s="17">
        <f>C127/2500</f>
        <v>3.9180095612782031</v>
      </c>
      <c r="F127" s="28">
        <f>(D127-C127)/E127</f>
        <v>75.000000000000085</v>
      </c>
      <c r="G127" s="80"/>
      <c r="H127" s="80"/>
      <c r="I127" s="19">
        <f>E127*50/C127</f>
        <v>0.02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43583</v>
      </c>
      <c r="C129" s="20">
        <f>D127+G127-H127</f>
        <v>10088.874620291374</v>
      </c>
      <c r="D129" s="17">
        <f>C129+(C129*0.03)</f>
        <v>10391.540858900114</v>
      </c>
      <c r="E129" s="17">
        <f>C129/2500</f>
        <v>4.035549848116549</v>
      </c>
      <c r="F129" s="28">
        <f>(D129-C129)/E129</f>
        <v>74.999999999999943</v>
      </c>
      <c r="G129" s="18"/>
      <c r="H129" s="18"/>
      <c r="I129" s="19">
        <f>E129*50/C129</f>
        <v>1.9999999999999997E-2</v>
      </c>
      <c r="J129" s="87"/>
    </row>
    <row r="130" spans="1:16">
      <c r="A130" s="102"/>
      <c r="B130" s="81">
        <f>B129+7</f>
        <v>43590</v>
      </c>
      <c r="C130" s="20">
        <f>D129+G129-H129</f>
        <v>10391.540858900114</v>
      </c>
      <c r="D130" s="17">
        <f>C130+(C130*0.03)</f>
        <v>10703.287084667118</v>
      </c>
      <c r="E130" s="17">
        <f>C130/2500</f>
        <v>4.1566163435600458</v>
      </c>
      <c r="F130" s="28">
        <f>(D130-C130)/E130</f>
        <v>74.999999999999929</v>
      </c>
      <c r="G130" s="18"/>
      <c r="H130" s="18"/>
      <c r="I130" s="19">
        <f>E130*50/C130</f>
        <v>0.02</v>
      </c>
      <c r="J130" s="87"/>
    </row>
    <row r="131" spans="1:16">
      <c r="A131" s="102"/>
      <c r="B131" s="81">
        <f>B130+7</f>
        <v>43597</v>
      </c>
      <c r="C131" s="20">
        <f>D130+G130-H130</f>
        <v>10703.287084667118</v>
      </c>
      <c r="D131" s="17">
        <f>C131+(C131*0.03)</f>
        <v>11024.385697207132</v>
      </c>
      <c r="E131" s="17">
        <f>C131/2500</f>
        <v>4.2813148338668467</v>
      </c>
      <c r="F131" s="28">
        <f>(D131-C131)/E131</f>
        <v>75.000000000000128</v>
      </c>
      <c r="G131" s="18"/>
      <c r="H131" s="18"/>
      <c r="I131" s="19">
        <f>E131*50/C131</f>
        <v>0.02</v>
      </c>
      <c r="J131" s="87"/>
    </row>
    <row r="132" spans="1:16" ht="13.5" thickBot="1">
      <c r="A132" s="103"/>
      <c r="B132" s="81">
        <f>B131+7</f>
        <v>43604</v>
      </c>
      <c r="C132" s="20">
        <f>D131+G131-H131</f>
        <v>11024.385697207132</v>
      </c>
      <c r="D132" s="17">
        <f>C132+(C132*0.03)</f>
        <v>11355.117268123346</v>
      </c>
      <c r="E132" s="17">
        <f>C132/2500</f>
        <v>4.4097542788828523</v>
      </c>
      <c r="F132" s="28">
        <f>(D132-C132)/E132</f>
        <v>75.000000000000014</v>
      </c>
      <c r="G132" s="80"/>
      <c r="H132" s="80"/>
      <c r="I132" s="19">
        <f>E132*50/C132</f>
        <v>0.02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43611</v>
      </c>
      <c r="C134" s="20">
        <f>D132+G132-H132</f>
        <v>11355.117268123346</v>
      </c>
      <c r="D134" s="17">
        <f>C134+(C134*0.03)</f>
        <v>11695.770786167046</v>
      </c>
      <c r="E134" s="17">
        <f>C134/2500</f>
        <v>4.5420469072493379</v>
      </c>
      <c r="F134" s="28">
        <f>(D134-C134)/E134</f>
        <v>75.000000000000014</v>
      </c>
      <c r="G134" s="18"/>
      <c r="H134" s="18"/>
      <c r="I134" s="19">
        <f>E134*50/C134</f>
        <v>0.02</v>
      </c>
      <c r="J134" s="87"/>
    </row>
    <row r="135" spans="1:16">
      <c r="A135" s="102"/>
      <c r="B135" s="81">
        <f>B134+7</f>
        <v>43618</v>
      </c>
      <c r="C135" s="20">
        <f>D134+G134-H134</f>
        <v>11695.770786167046</v>
      </c>
      <c r="D135" s="17">
        <f>C135+(C135*0.03)</f>
        <v>12046.643909752058</v>
      </c>
      <c r="E135" s="17">
        <f>C135/2500</f>
        <v>4.6783083144668183</v>
      </c>
      <c r="F135" s="28">
        <f>(D135-C135)/E135</f>
        <v>75.000000000000099</v>
      </c>
      <c r="G135" s="18"/>
      <c r="H135" s="18"/>
      <c r="I135" s="19">
        <f>E135*50/C135</f>
        <v>0.02</v>
      </c>
      <c r="J135" s="87"/>
    </row>
    <row r="136" spans="1:16">
      <c r="A136" s="102"/>
      <c r="B136" s="81">
        <f>B135+7</f>
        <v>43625</v>
      </c>
      <c r="C136" s="20">
        <f>D135+G135-H135</f>
        <v>12046.643909752058</v>
      </c>
      <c r="D136" s="17">
        <f>C136+(C136*0.03)</f>
        <v>12408.04322704462</v>
      </c>
      <c r="E136" s="17">
        <f>C136/2500</f>
        <v>4.8186575639008229</v>
      </c>
      <c r="F136" s="28">
        <f>(D136-C136)/E136</f>
        <v>75.000000000000071</v>
      </c>
      <c r="G136" s="18"/>
      <c r="H136" s="18"/>
      <c r="I136" s="19">
        <f>E136*50/C136</f>
        <v>0.02</v>
      </c>
      <c r="J136" s="87"/>
    </row>
    <row r="137" spans="1:16" ht="13.5" thickBot="1">
      <c r="A137" s="103"/>
      <c r="B137" s="81">
        <f>B136+7</f>
        <v>43632</v>
      </c>
      <c r="C137" s="20">
        <f>D136+G136-H136</f>
        <v>12408.04322704462</v>
      </c>
      <c r="D137" s="17">
        <f>C137+(C137*0.03)</f>
        <v>12780.284523855958</v>
      </c>
      <c r="E137" s="17">
        <f>C137/2500</f>
        <v>4.9632172908178482</v>
      </c>
      <c r="F137" s="28">
        <f>(D137-C137)/E137</f>
        <v>74.999999999999986</v>
      </c>
      <c r="G137" s="80"/>
      <c r="H137" s="80">
        <f>(D137-C124)*0.35</f>
        <v>1335.7575334886155</v>
      </c>
      <c r="I137" s="19">
        <f>E137*50/C137</f>
        <v>0.02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43639</v>
      </c>
      <c r="C139" s="20">
        <f>D137+G137-H137</f>
        <v>11444.526990367343</v>
      </c>
      <c r="D139" s="17">
        <f>C139+(C139*0.03)</f>
        <v>11787.862800078363</v>
      </c>
      <c r="E139" s="17">
        <f>C139/2500</f>
        <v>4.5778107961469372</v>
      </c>
      <c r="F139" s="28">
        <f>(D139-C139)/E139</f>
        <v>74.999999999999815</v>
      </c>
      <c r="G139" s="18"/>
      <c r="H139" s="18"/>
      <c r="I139" s="19">
        <f>E139*50/C139</f>
        <v>0.02</v>
      </c>
      <c r="J139" s="87"/>
    </row>
    <row r="140" spans="1:16">
      <c r="A140" s="102"/>
      <c r="B140" s="81">
        <f>B139+7</f>
        <v>43646</v>
      </c>
      <c r="C140" s="20">
        <f>D139+G139-H139</f>
        <v>11787.862800078363</v>
      </c>
      <c r="D140" s="17">
        <f>C140+(C140*0.03)</f>
        <v>12141.498684080714</v>
      </c>
      <c r="E140" s="17">
        <f>C140/2500</f>
        <v>4.7151451200313454</v>
      </c>
      <c r="F140" s="28">
        <f>(D140-C140)/E140</f>
        <v>75.000000000000085</v>
      </c>
      <c r="G140" s="18"/>
      <c r="H140" s="18"/>
      <c r="I140" s="19">
        <f>E140*50/C140</f>
        <v>0.02</v>
      </c>
      <c r="J140" s="87"/>
    </row>
    <row r="141" spans="1:16">
      <c r="A141" s="102"/>
      <c r="B141" s="81">
        <f>B140+7</f>
        <v>43653</v>
      </c>
      <c r="C141" s="20">
        <f>D140+G140-H140</f>
        <v>12141.498684080714</v>
      </c>
      <c r="D141" s="17">
        <f>C141+(C141*0.03)</f>
        <v>12505.743644603135</v>
      </c>
      <c r="E141" s="17">
        <f>C141/2500</f>
        <v>4.8565994736322855</v>
      </c>
      <c r="F141" s="28">
        <f>(D141-C141)/E141</f>
        <v>74.999999999999915</v>
      </c>
      <c r="G141" s="18"/>
      <c r="H141" s="18"/>
      <c r="I141" s="19">
        <f>E141*50/C141</f>
        <v>1.9999999999999997E-2</v>
      </c>
      <c r="J141" s="87"/>
    </row>
    <row r="142" spans="1:16" ht="13.5" thickBot="1">
      <c r="A142" s="103"/>
      <c r="B142" s="81">
        <f>B141+7</f>
        <v>43660</v>
      </c>
      <c r="C142" s="20">
        <f>D141+G141-H141</f>
        <v>12505.743644603135</v>
      </c>
      <c r="D142" s="17">
        <f>C142+(C142*0.03)</f>
        <v>12880.915953941229</v>
      </c>
      <c r="E142" s="17">
        <f>C142/2500</f>
        <v>5.0022974578412542</v>
      </c>
      <c r="F142" s="28">
        <f>(D142-C142)/E142</f>
        <v>74.999999999999858</v>
      </c>
      <c r="G142" s="80"/>
      <c r="H142" s="80"/>
      <c r="I142" s="19">
        <f>E142*50/C142</f>
        <v>0.02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43667</v>
      </c>
      <c r="C144" s="20">
        <f>D142+G142-H142</f>
        <v>12880.915953941229</v>
      </c>
      <c r="D144" s="17">
        <f>C144+(C144*0.03)</f>
        <v>13267.343432559464</v>
      </c>
      <c r="E144" s="17">
        <f>C144/2500</f>
        <v>5.1523663815764911</v>
      </c>
      <c r="F144" s="28">
        <f>(D144-C144)/E144</f>
        <v>74.999999999999815</v>
      </c>
      <c r="G144" s="18"/>
      <c r="H144" s="18"/>
      <c r="I144" s="19">
        <f>E144*50/C144</f>
        <v>1.9999999999999997E-2</v>
      </c>
      <c r="J144" s="87"/>
    </row>
    <row r="145" spans="1:16">
      <c r="A145" s="102"/>
      <c r="B145" s="81">
        <f>B144+7</f>
        <v>43674</v>
      </c>
      <c r="C145" s="20">
        <f>D144+G144-H144</f>
        <v>13267.343432559464</v>
      </c>
      <c r="D145" s="17">
        <f>C145+(C145*0.03)</f>
        <v>13665.363735536248</v>
      </c>
      <c r="E145" s="17">
        <f>C145/2500</f>
        <v>5.3069373730237857</v>
      </c>
      <c r="F145" s="28">
        <f>(D145-C145)/E145</f>
        <v>74.999999999999929</v>
      </c>
      <c r="G145" s="18"/>
      <c r="H145" s="18"/>
      <c r="I145" s="19">
        <f>E145*50/C145</f>
        <v>0.02</v>
      </c>
      <c r="J145" s="87"/>
    </row>
    <row r="146" spans="1:16">
      <c r="A146" s="102"/>
      <c r="B146" s="81">
        <f>B145+7</f>
        <v>43681</v>
      </c>
      <c r="C146" s="20">
        <f>D145+G145-H145</f>
        <v>13665.363735536248</v>
      </c>
      <c r="D146" s="17">
        <f>C146+(C146*0.03)</f>
        <v>14075.324647602336</v>
      </c>
      <c r="E146" s="17">
        <f>C146/2500</f>
        <v>5.4661454942144996</v>
      </c>
      <c r="F146" s="28">
        <f>(D146-C146)/E146</f>
        <v>75.000000000000099</v>
      </c>
      <c r="G146" s="18"/>
      <c r="H146" s="18"/>
      <c r="I146" s="19">
        <f>E146*50/C146</f>
        <v>0.02</v>
      </c>
      <c r="J146" s="87"/>
    </row>
    <row r="147" spans="1:16" ht="13.5" thickBot="1">
      <c r="A147" s="103"/>
      <c r="B147" s="81">
        <f>B146+7</f>
        <v>43688</v>
      </c>
      <c r="C147" s="20">
        <f>D146+G146-H146</f>
        <v>14075.324647602336</v>
      </c>
      <c r="D147" s="17">
        <f>C147+(C147*0.03)</f>
        <v>14497.584387030405</v>
      </c>
      <c r="E147" s="17">
        <f>C147/2500</f>
        <v>5.6301298590409345</v>
      </c>
      <c r="F147" s="28">
        <f>(D147-C147)/E147</f>
        <v>74.999999999999844</v>
      </c>
      <c r="G147" s="80"/>
      <c r="H147" s="80"/>
      <c r="I147" s="19">
        <f>E147*50/C147</f>
        <v>2.0000000000000004E-2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43695</v>
      </c>
      <c r="C149" s="20">
        <f>D147+G147-H147</f>
        <v>14497.584387030405</v>
      </c>
      <c r="D149" s="17">
        <f>C149+(C149*0.03)</f>
        <v>14932.511918641318</v>
      </c>
      <c r="E149" s="17">
        <f>C149/2500</f>
        <v>5.7990337548121618</v>
      </c>
      <c r="F149" s="28">
        <f>(D149-C149)/E149</f>
        <v>75.000000000000043</v>
      </c>
      <c r="G149" s="18"/>
      <c r="H149" s="18"/>
      <c r="I149" s="19">
        <f>E149*50/C149</f>
        <v>1.9999999999999997E-2</v>
      </c>
      <c r="J149" s="87"/>
    </row>
    <row r="150" spans="1:16">
      <c r="A150" s="102"/>
      <c r="B150" s="81">
        <f>B149+7</f>
        <v>43702</v>
      </c>
      <c r="C150" s="20">
        <f>D149+G149-H149</f>
        <v>14932.511918641318</v>
      </c>
      <c r="D150" s="17">
        <f>C150+(C150*0.03)</f>
        <v>15380.487276200558</v>
      </c>
      <c r="E150" s="17">
        <f>C150/2500</f>
        <v>5.9730047674565272</v>
      </c>
      <c r="F150" s="28">
        <f>(D150-C150)/E150</f>
        <v>75.000000000000142</v>
      </c>
      <c r="G150" s="18"/>
      <c r="H150" s="18"/>
      <c r="I150" s="19">
        <f>E150*50/C150</f>
        <v>0.02</v>
      </c>
      <c r="J150" s="87"/>
    </row>
    <row r="151" spans="1:16">
      <c r="A151" s="102"/>
      <c r="B151" s="81">
        <f>B150+7</f>
        <v>43709</v>
      </c>
      <c r="C151" s="20">
        <f>D150+G150-H150</f>
        <v>15380.487276200558</v>
      </c>
      <c r="D151" s="17">
        <f>C151+(C151*0.03)</f>
        <v>15841.901894486575</v>
      </c>
      <c r="E151" s="17">
        <f>C151/2500</f>
        <v>6.1521949104802234</v>
      </c>
      <c r="F151" s="28">
        <f>(D151-C151)/E151</f>
        <v>75</v>
      </c>
      <c r="G151" s="18"/>
      <c r="H151" s="18"/>
      <c r="I151" s="19">
        <f>E151*50/C151</f>
        <v>0.02</v>
      </c>
      <c r="J151" s="87"/>
    </row>
    <row r="152" spans="1:16" ht="13.5" thickBot="1">
      <c r="A152" s="103"/>
      <c r="B152" s="81">
        <f>B151+7</f>
        <v>43716</v>
      </c>
      <c r="C152" s="20">
        <f>D151+G151-H151</f>
        <v>15841.901894486575</v>
      </c>
      <c r="D152" s="17">
        <f>C152+(C152*0.03)</f>
        <v>16317.158951321171</v>
      </c>
      <c r="E152" s="17">
        <f>C152/2500</f>
        <v>6.3367607577946297</v>
      </c>
      <c r="F152" s="28">
        <f>(D152-C152)/E152</f>
        <v>74.999999999999872</v>
      </c>
      <c r="G152" s="80"/>
      <c r="H152" s="80">
        <f>(D152-C139)*0.35</f>
        <v>1705.4211863338396</v>
      </c>
      <c r="I152" s="19">
        <f>E152*50/C152</f>
        <v>0.02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43723</v>
      </c>
      <c r="C154" s="20">
        <f>D152+G152-H152</f>
        <v>14611.737764987331</v>
      </c>
      <c r="D154" s="17">
        <f>C154+(C154*0.03)</f>
        <v>15050.08989793695</v>
      </c>
      <c r="E154" s="17">
        <f>C154/2500</f>
        <v>5.8446951059949326</v>
      </c>
      <c r="F154" s="28">
        <f>(D154-C154)/E154</f>
        <v>74.999999999999972</v>
      </c>
      <c r="G154" s="17"/>
      <c r="H154" s="79"/>
      <c r="I154" s="19">
        <f>E154*50/C154</f>
        <v>0.02</v>
      </c>
      <c r="J154" s="87"/>
    </row>
    <row r="155" spans="1:16">
      <c r="A155" s="102"/>
      <c r="B155" s="81">
        <f>B154+7</f>
        <v>43730</v>
      </c>
      <c r="C155" s="20">
        <f>D154+G154-H154</f>
        <v>15050.08989793695</v>
      </c>
      <c r="D155" s="17">
        <f>C155+(C155*0.03)</f>
        <v>15501.592594875059</v>
      </c>
      <c r="E155" s="17">
        <f>C155/2500</f>
        <v>6.0200359591747805</v>
      </c>
      <c r="F155" s="28">
        <f>(D155-C155)/E155</f>
        <v>75.000000000000043</v>
      </c>
      <c r="G155" s="17"/>
      <c r="H155" s="79"/>
      <c r="I155" s="19">
        <f>E155*50/C155</f>
        <v>0.02</v>
      </c>
      <c r="J155" s="87"/>
    </row>
    <row r="156" spans="1:16">
      <c r="A156" s="102"/>
      <c r="B156" s="81">
        <f>B155+7</f>
        <v>43737</v>
      </c>
      <c r="C156" s="20">
        <f>D155+G155-H155</f>
        <v>15501.592594875059</v>
      </c>
      <c r="D156" s="17">
        <f>C156+(C156*0.03)</f>
        <v>15966.640372721311</v>
      </c>
      <c r="E156" s="17">
        <f>C156/2500</f>
        <v>6.200637037950024</v>
      </c>
      <c r="F156" s="28">
        <f>(D156-C156)/E156</f>
        <v>75.000000000000014</v>
      </c>
      <c r="G156" s="17"/>
      <c r="H156" s="79"/>
      <c r="I156" s="19">
        <f>E156*50/C156</f>
        <v>0.02</v>
      </c>
      <c r="J156" s="87"/>
    </row>
    <row r="157" spans="1:16" ht="13.5" thickBot="1">
      <c r="A157" s="103"/>
      <c r="B157" s="81">
        <f>B156+7</f>
        <v>43744</v>
      </c>
      <c r="C157" s="20">
        <f>D156+G156-H156</f>
        <v>15966.640372721311</v>
      </c>
      <c r="D157" s="17">
        <f>C157+(C157*0.03)</f>
        <v>16445.63958390295</v>
      </c>
      <c r="E157" s="17">
        <f>C157/2500</f>
        <v>6.3866561490885241</v>
      </c>
      <c r="F157" s="28">
        <f>(D157-C157)/E157</f>
        <v>74.999999999999972</v>
      </c>
      <c r="G157" s="80"/>
      <c r="H157" s="80"/>
      <c r="I157" s="19">
        <f>E157*50/C157</f>
        <v>1.9999999999999997E-2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43751</v>
      </c>
      <c r="C159" s="20">
        <f>D157+G157-H157</f>
        <v>16445.63958390295</v>
      </c>
      <c r="D159" s="17">
        <f>C159+(C159*0.03)</f>
        <v>16939.008771420038</v>
      </c>
      <c r="E159" s="17">
        <f>C159/2500</f>
        <v>6.5782558335611796</v>
      </c>
      <c r="F159" s="28">
        <f>(D159-C159)/E159</f>
        <v>74.999999999999929</v>
      </c>
      <c r="G159" s="18"/>
      <c r="H159" s="18"/>
      <c r="I159" s="19">
        <f>E159*50/C159</f>
        <v>1.9999999999999997E-2</v>
      </c>
      <c r="J159" s="87"/>
    </row>
    <row r="160" spans="1:16">
      <c r="A160" s="102"/>
      <c r="B160" s="81">
        <f>B159+7</f>
        <v>43758</v>
      </c>
      <c r="C160" s="20">
        <f>D159+G159-H159</f>
        <v>16939.008771420038</v>
      </c>
      <c r="D160" s="17">
        <f>C160+(C160*0.03)</f>
        <v>17447.17903456264</v>
      </c>
      <c r="E160" s="17">
        <f>C160/2500</f>
        <v>6.7756035085680155</v>
      </c>
      <c r="F160" s="28">
        <f>(D160-C160)/E160</f>
        <v>75.000000000000043</v>
      </c>
      <c r="G160" s="18"/>
      <c r="H160" s="18"/>
      <c r="I160" s="19">
        <f>E160*50/C160</f>
        <v>0.02</v>
      </c>
      <c r="J160" s="87"/>
    </row>
    <row r="161" spans="1:16">
      <c r="A161" s="102"/>
      <c r="B161" s="81">
        <f>B160+7</f>
        <v>43765</v>
      </c>
      <c r="C161" s="20">
        <f>D160+G160-H160</f>
        <v>17447.17903456264</v>
      </c>
      <c r="D161" s="17">
        <f>C161+(C161*0.03)</f>
        <v>17970.594405599521</v>
      </c>
      <c r="E161" s="17">
        <f>C161/2500</f>
        <v>6.9788716138250555</v>
      </c>
      <c r="F161" s="28">
        <f>(D161-C161)/E161</f>
        <v>75.000000000000256</v>
      </c>
      <c r="G161" s="18"/>
      <c r="H161" s="18"/>
      <c r="I161" s="19">
        <f>E161*50/C161</f>
        <v>1.9999999999999997E-2</v>
      </c>
      <c r="J161" s="87"/>
    </row>
    <row r="162" spans="1:16" ht="13.5" thickBot="1">
      <c r="A162" s="103"/>
      <c r="B162" s="81">
        <f>B161+7</f>
        <v>43772</v>
      </c>
      <c r="C162" s="20">
        <f>D161+G161-H161</f>
        <v>17970.594405599521</v>
      </c>
      <c r="D162" s="17">
        <f>C162+(C162*0.03)</f>
        <v>18509.712237767508</v>
      </c>
      <c r="E162" s="17">
        <f>C162/2500</f>
        <v>7.1882377622398081</v>
      </c>
      <c r="F162" s="28">
        <f>(D162-C162)/E162</f>
        <v>75.000000000000227</v>
      </c>
      <c r="G162" s="80"/>
      <c r="H162" s="80"/>
      <c r="I162" s="19">
        <f>E162*50/C162</f>
        <v>1.9999999999999997E-2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43779</v>
      </c>
      <c r="C164" s="20">
        <f>D162+G162-H162</f>
        <v>18509.712237767508</v>
      </c>
      <c r="D164" s="17">
        <f>C164+(C164*0.03)</f>
        <v>19065.003604900532</v>
      </c>
      <c r="E164" s="17">
        <f>C164/2500</f>
        <v>7.4038848951070033</v>
      </c>
      <c r="F164" s="28">
        <f>(D164-C164)/E164</f>
        <v>74.999999999999872</v>
      </c>
      <c r="G164" s="18"/>
      <c r="H164" s="18"/>
      <c r="I164" s="19">
        <f>E164*50/C164</f>
        <v>0.02</v>
      </c>
      <c r="J164" s="87"/>
    </row>
    <row r="165" spans="1:16">
      <c r="A165" s="102"/>
      <c r="B165" s="81">
        <f>B164+7</f>
        <v>43786</v>
      </c>
      <c r="C165" s="20">
        <f>D164+G164-H164</f>
        <v>19065.003604900532</v>
      </c>
      <c r="D165" s="17">
        <f>C165+(C165*0.03)</f>
        <v>19636.953713047547</v>
      </c>
      <c r="E165" s="17">
        <f>C165/2500</f>
        <v>7.6260014419602129</v>
      </c>
      <c r="F165" s="28">
        <f>(D165-C165)/E165</f>
        <v>74.999999999999915</v>
      </c>
      <c r="G165" s="18"/>
      <c r="H165" s="18"/>
      <c r="I165" s="19">
        <f>E165*50/C165</f>
        <v>0.02</v>
      </c>
      <c r="J165" s="87"/>
      <c r="K165" s="31"/>
      <c r="L165" s="31"/>
    </row>
    <row r="166" spans="1:16">
      <c r="A166" s="102"/>
      <c r="B166" s="81">
        <f>B165+7</f>
        <v>43793</v>
      </c>
      <c r="C166" s="20">
        <f>D165+G165-H165</f>
        <v>19636.953713047547</v>
      </c>
      <c r="D166" s="17">
        <f>C166+(C166*0.03)</f>
        <v>20226.062324438975</v>
      </c>
      <c r="E166" s="17">
        <f>C166/2500</f>
        <v>7.8547814852190188</v>
      </c>
      <c r="F166" s="28">
        <f>(D166-C166)/E166</f>
        <v>75.000000000000199</v>
      </c>
      <c r="G166" s="18"/>
      <c r="H166" s="18"/>
      <c r="I166" s="19">
        <f>E166*50/C166</f>
        <v>0.02</v>
      </c>
      <c r="J166" s="87"/>
      <c r="K166" s="31"/>
      <c r="L166" s="31"/>
    </row>
    <row r="167" spans="1:16" ht="13.5" thickBot="1">
      <c r="A167" s="103"/>
      <c r="B167" s="81">
        <f>B166+7</f>
        <v>43800</v>
      </c>
      <c r="C167" s="20">
        <f>D166+G166-H166</f>
        <v>20226.062324438975</v>
      </c>
      <c r="D167" s="17">
        <f>C167+(C167*0.03)</f>
        <v>20832.844194172143</v>
      </c>
      <c r="E167" s="17">
        <f>C167/2500</f>
        <v>8.0904249297755904</v>
      </c>
      <c r="F167" s="28">
        <f>(D167-C167)/E167</f>
        <v>74.999999999999801</v>
      </c>
      <c r="G167" s="80"/>
      <c r="H167" s="80">
        <f>(D167-C154)*0.35</f>
        <v>2177.3872502146842</v>
      </c>
      <c r="I167" s="19">
        <f>E167*50/C167</f>
        <v>0.02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43807</v>
      </c>
      <c r="C169" s="20">
        <f>D167+G167-H167</f>
        <v>18655.456943957459</v>
      </c>
      <c r="D169" s="17">
        <f>C169+(C169*0.03)</f>
        <v>19215.120652276182</v>
      </c>
      <c r="E169" s="17">
        <f>C169/2500</f>
        <v>7.4621827775829832</v>
      </c>
      <c r="F169" s="28">
        <f>(D169-C169)/E169</f>
        <v>74.999999999999943</v>
      </c>
      <c r="G169" s="18"/>
      <c r="H169" s="18"/>
      <c r="I169" s="19">
        <f>E169*50/C169</f>
        <v>0.02</v>
      </c>
      <c r="J169" s="87"/>
    </row>
    <row r="170" spans="1:16">
      <c r="A170" s="102"/>
      <c r="B170" s="81">
        <f>B169+7</f>
        <v>43814</v>
      </c>
      <c r="C170" s="20">
        <f>D169+G169-H169</f>
        <v>19215.120652276182</v>
      </c>
      <c r="D170" s="17">
        <f>C170+(C170*0.03)</f>
        <v>19791.574271844467</v>
      </c>
      <c r="E170" s="17">
        <f>C170/2500</f>
        <v>7.6860482609104732</v>
      </c>
      <c r="F170" s="28">
        <f>(D170-C170)/E170</f>
        <v>74.999999999999929</v>
      </c>
      <c r="G170" s="18"/>
      <c r="H170" s="18"/>
      <c r="I170" s="19">
        <f>E170*50/C170</f>
        <v>0.02</v>
      </c>
      <c r="J170" s="87"/>
    </row>
    <row r="171" spans="1:16">
      <c r="A171" s="102"/>
      <c r="B171" s="81">
        <f>B170+7</f>
        <v>43821</v>
      </c>
      <c r="C171" s="20">
        <f>D170+G170-H170</f>
        <v>19791.574271844467</v>
      </c>
      <c r="D171" s="17">
        <f>C171+(C171*0.03)</f>
        <v>20385.321499999802</v>
      </c>
      <c r="E171" s="17">
        <f>C171/2500</f>
        <v>7.916629708737787</v>
      </c>
      <c r="F171" s="28">
        <f>(D171-C171)/E171</f>
        <v>75.000000000000071</v>
      </c>
      <c r="G171" s="18"/>
      <c r="H171" s="18"/>
      <c r="I171" s="19">
        <f>E171*50/C171</f>
        <v>0.02</v>
      </c>
      <c r="J171" s="87"/>
    </row>
    <row r="172" spans="1:16" ht="13.5" thickBot="1">
      <c r="A172" s="103"/>
      <c r="B172" s="81">
        <f>B171+7</f>
        <v>43828</v>
      </c>
      <c r="C172" s="20">
        <f>D171+G171-H171</f>
        <v>20385.321499999802</v>
      </c>
      <c r="D172" s="17">
        <f>C172+(C172*0.03)</f>
        <v>20996.881144999796</v>
      </c>
      <c r="E172" s="17">
        <f>C172/2500</f>
        <v>8.15412859999992</v>
      </c>
      <c r="F172" s="28">
        <f>(D172-C172)/E172</f>
        <v>74.999999999999986</v>
      </c>
      <c r="G172" s="80"/>
      <c r="H172" s="80"/>
      <c r="I172" s="19">
        <f>E172*50/C172</f>
        <v>1.9999999999999997E-2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43835</v>
      </c>
      <c r="C174" s="20">
        <f>D172+G172-H172</f>
        <v>20996.881144999796</v>
      </c>
      <c r="D174" s="17">
        <f>C174+(C174*0.03)</f>
        <v>21626.787579349788</v>
      </c>
      <c r="E174" s="17">
        <f>C174/2500</f>
        <v>8.3987524579999189</v>
      </c>
      <c r="F174" s="28">
        <f>(D174-C174)/E174</f>
        <v>74.999999999999801</v>
      </c>
      <c r="G174" s="18"/>
      <c r="H174" s="18"/>
      <c r="I174" s="19">
        <f>E174*50/C174</f>
        <v>2.0000000000000004E-2</v>
      </c>
      <c r="J174" s="87"/>
    </row>
    <row r="175" spans="1:16">
      <c r="A175" s="102"/>
      <c r="B175" s="81">
        <f>B174+7</f>
        <v>43842</v>
      </c>
      <c r="C175" s="20">
        <f>D174+G174-H174</f>
        <v>21626.787579349788</v>
      </c>
      <c r="D175" s="17">
        <f>C175+(C175*0.03)</f>
        <v>22275.591206730282</v>
      </c>
      <c r="E175" s="17">
        <f>C175/2500</f>
        <v>8.6507150317399155</v>
      </c>
      <c r="F175" s="28">
        <f>(D175-C175)/E175</f>
        <v>75</v>
      </c>
      <c r="G175" s="18"/>
      <c r="H175" s="18"/>
      <c r="I175" s="19">
        <f>E175*50/C175</f>
        <v>0.02</v>
      </c>
      <c r="J175" s="87"/>
    </row>
    <row r="176" spans="1:16">
      <c r="A176" s="102"/>
      <c r="B176" s="81">
        <f>B175+7</f>
        <v>43849</v>
      </c>
      <c r="C176" s="20">
        <f>D175+G175-H175</f>
        <v>22275.591206730282</v>
      </c>
      <c r="D176" s="17">
        <f>C176+(C176*0.03)</f>
        <v>22943.858942932191</v>
      </c>
      <c r="E176" s="17">
        <f>C176/2500</f>
        <v>8.9102364826921132</v>
      </c>
      <c r="F176" s="28">
        <f>(D176-C176)/E176</f>
        <v>75.000000000000099</v>
      </c>
      <c r="G176" s="18"/>
      <c r="H176" s="18"/>
      <c r="I176" s="19">
        <f>E176*50/C176</f>
        <v>0.02</v>
      </c>
      <c r="J176" s="87"/>
    </row>
    <row r="177" spans="1:16" ht="13.5" thickBot="1">
      <c r="A177" s="103"/>
      <c r="B177" s="81">
        <f>B176+7</f>
        <v>43856</v>
      </c>
      <c r="C177" s="20">
        <f>D176+G176-H176</f>
        <v>22943.858942932191</v>
      </c>
      <c r="D177" s="17">
        <f>C177+(C177*0.03)</f>
        <v>23632.174711220156</v>
      </c>
      <c r="E177" s="17">
        <f>C177/2500</f>
        <v>9.1775435771728766</v>
      </c>
      <c r="F177" s="28">
        <f>(D177-C177)/E177</f>
        <v>74.999999999999872</v>
      </c>
      <c r="G177" s="80"/>
      <c r="H177" s="80">
        <f>(D177-C169)*0.35</f>
        <v>1741.8512185419438</v>
      </c>
      <c r="I177" s="19">
        <f>E177*50/C177</f>
        <v>0.02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I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178"/>
  <sheetViews>
    <sheetView topLeftCell="A19" workbookViewId="0">
      <selection activeCell="C36" sqref="C36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102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102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103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8"/>
      <c r="L7" s="110"/>
      <c r="M7" s="110"/>
      <c r="N7" s="110"/>
      <c r="O7" s="110"/>
      <c r="P7" s="110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102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102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103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1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102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102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103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1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102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102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103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102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102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103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102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102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89">
        <f>(D31-$C4)/$C4</f>
        <v>0.19568155002758386</v>
      </c>
    </row>
    <row r="32" spans="1:16" ht="13.5" thickBot="1">
      <c r="A32" s="103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9">
        <f>(D32-$C4)/$C4</f>
        <v>0.15347399131161024</v>
      </c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43051</v>
      </c>
      <c r="C34" s="20">
        <f>D32+G32-H32</f>
        <v>2304.0133750612213</v>
      </c>
      <c r="D34" s="17">
        <f>C34+(C34*-0.1562)</f>
        <v>1944.1264858766585</v>
      </c>
      <c r="E34" s="17">
        <f>C34/3000</f>
        <v>0.76800445835374043</v>
      </c>
      <c r="F34" s="98">
        <f>(D34-C34)/E34</f>
        <v>-468.59999999999997</v>
      </c>
      <c r="G34" s="18"/>
      <c r="H34" s="18"/>
      <c r="I34" s="19">
        <f>E34*50/C34</f>
        <v>1.6666666666666666E-2</v>
      </c>
      <c r="J34" s="92">
        <f>(D34-$C4)/$C4</f>
        <v>-2.7936757061670734E-2</v>
      </c>
    </row>
    <row r="35" spans="1:16">
      <c r="A35" s="102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100">
        <f>(D35-$C4)/$C4</f>
        <v>5.0800365616333922E-2</v>
      </c>
    </row>
    <row r="36" spans="1:16" ht="14.5">
      <c r="A36" s="102"/>
      <c r="B36" s="81">
        <f>B35+7</f>
        <v>43065</v>
      </c>
      <c r="C36" s="32">
        <f>D35+G35-H35</f>
        <v>2101.6007312326678</v>
      </c>
      <c r="D36" s="17">
        <f>C36+(C36*0.03)</f>
        <v>2164.648753169648</v>
      </c>
      <c r="E36" s="17">
        <f>C36/2500</f>
        <v>0.84064029249306715</v>
      </c>
      <c r="F36" s="28">
        <f>(D36-C36)/E36</f>
        <v>75.000000000000128</v>
      </c>
      <c r="G36" s="18"/>
      <c r="H36" s="18"/>
      <c r="I36" s="19">
        <f>E36*50/C36</f>
        <v>0.02</v>
      </c>
      <c r="J36" s="87"/>
    </row>
    <row r="37" spans="1:16" ht="13.5" thickBot="1">
      <c r="A37" s="103"/>
      <c r="B37" s="81">
        <f>B36+7</f>
        <v>43072</v>
      </c>
      <c r="C37" s="20">
        <f>D36+G36-H36</f>
        <v>2164.648753169648</v>
      </c>
      <c r="D37" s="17">
        <f>C37+(C37*0.03)</f>
        <v>2229.5882157647375</v>
      </c>
      <c r="E37" s="17">
        <f>C37/2500</f>
        <v>0.86585950126785916</v>
      </c>
      <c r="F37" s="28">
        <f>(D37-C37)/E37</f>
        <v>75.000000000000057</v>
      </c>
      <c r="G37" s="80"/>
      <c r="H37" s="80"/>
      <c r="I37" s="19">
        <f>E37*50/C37</f>
        <v>0.02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43079</v>
      </c>
      <c r="C39" s="20">
        <f>D37+G37-H37</f>
        <v>2229.5882157647375</v>
      </c>
      <c r="D39" s="17">
        <f>C39+(C39*0.03)</f>
        <v>2296.4758622376794</v>
      </c>
      <c r="E39" s="17">
        <f>C39/2500</f>
        <v>0.89183528630589504</v>
      </c>
      <c r="F39" s="28">
        <f>(D39-C39)/E39</f>
        <v>74.999999999999773</v>
      </c>
      <c r="G39" s="18"/>
      <c r="H39" s="18"/>
      <c r="I39" s="19">
        <f>E39*50/C39</f>
        <v>0.02</v>
      </c>
      <c r="J39" s="87"/>
    </row>
    <row r="40" spans="1:16">
      <c r="A40" s="102"/>
      <c r="B40" s="81">
        <f>B39+7</f>
        <v>43086</v>
      </c>
      <c r="C40" s="20">
        <f>D39+G39-H39</f>
        <v>2296.4758622376794</v>
      </c>
      <c r="D40" s="17">
        <f>C40+(C40*0.03)</f>
        <v>2365.3701381048099</v>
      </c>
      <c r="E40" s="17">
        <f>C40/2500</f>
        <v>0.91859034489507174</v>
      </c>
      <c r="F40" s="28">
        <f>(D40-C40)/E40</f>
        <v>75.000000000000185</v>
      </c>
      <c r="G40" s="18"/>
      <c r="H40" s="18"/>
      <c r="I40" s="19">
        <f>E40*50/C40</f>
        <v>0.02</v>
      </c>
      <c r="J40" s="87"/>
    </row>
    <row r="41" spans="1:16">
      <c r="A41" s="102"/>
      <c r="B41" s="81">
        <f>B40+7</f>
        <v>43093</v>
      </c>
      <c r="C41" s="20">
        <f>D40+G40-H40</f>
        <v>2365.3701381048099</v>
      </c>
      <c r="D41" s="17">
        <f>C41+(C41*0.03)</f>
        <v>2436.3312422479544</v>
      </c>
      <c r="E41" s="17">
        <f>C41/2500</f>
        <v>0.94614805524192402</v>
      </c>
      <c r="F41" s="28">
        <f>(D41-C41)/E41</f>
        <v>75.000000000000142</v>
      </c>
      <c r="G41" s="18"/>
      <c r="H41" s="18"/>
      <c r="I41" s="19">
        <f>E41*50/C41</f>
        <v>0.02</v>
      </c>
      <c r="J41" s="87"/>
    </row>
    <row r="42" spans="1:16" ht="13.5" thickBot="1">
      <c r="A42" s="103"/>
      <c r="B42" s="81">
        <f>B41+7</f>
        <v>43100</v>
      </c>
      <c r="C42" s="20">
        <f>D41+G41-H41</f>
        <v>2436.3312422479544</v>
      </c>
      <c r="D42" s="17">
        <f>C42+(C42*0.03)</f>
        <v>2509.4211795153929</v>
      </c>
      <c r="E42" s="17">
        <f>C42/2500</f>
        <v>0.97453249689918175</v>
      </c>
      <c r="F42" s="28">
        <f>(D42-C42)/E42</f>
        <v>74.999999999999829</v>
      </c>
      <c r="G42" s="80"/>
      <c r="H42" s="80"/>
      <c r="I42" s="19">
        <f>E42*50/C42</f>
        <v>0.02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43107</v>
      </c>
      <c r="C44" s="20">
        <f>D42+G42-H42</f>
        <v>2509.4211795153929</v>
      </c>
      <c r="D44" s="17">
        <f>C44+(C44*0.03)</f>
        <v>2584.7038149008545</v>
      </c>
      <c r="E44" s="17">
        <f>C44/2500</f>
        <v>1.0037684718061572</v>
      </c>
      <c r="F44" s="28">
        <f>(D44-C44)/E44</f>
        <v>74.999999999999829</v>
      </c>
      <c r="G44" s="18"/>
      <c r="H44" s="18"/>
      <c r="I44" s="19">
        <f>E44*50/C44</f>
        <v>2.0000000000000004E-2</v>
      </c>
      <c r="J44" s="87"/>
    </row>
    <row r="45" spans="1:16">
      <c r="A45" s="102"/>
      <c r="B45" s="81">
        <f>B44+7</f>
        <v>43114</v>
      </c>
      <c r="C45" s="20">
        <f>D44+G44-H44</f>
        <v>2584.7038149008545</v>
      </c>
      <c r="D45" s="17">
        <f>C45+(C45*0.03)</f>
        <v>2662.2449293478803</v>
      </c>
      <c r="E45" s="17">
        <f>C45/2500</f>
        <v>1.0338815259603418</v>
      </c>
      <c r="F45" s="28">
        <f>(D45-C45)/E45</f>
        <v>75.000000000000213</v>
      </c>
      <c r="G45" s="18"/>
      <c r="H45" s="18"/>
      <c r="I45" s="19">
        <f>E45*50/C45</f>
        <v>0.02</v>
      </c>
      <c r="J45" s="87"/>
    </row>
    <row r="46" spans="1:16">
      <c r="A46" s="102"/>
      <c r="B46" s="81">
        <f>B45+7</f>
        <v>43121</v>
      </c>
      <c r="C46" s="20">
        <f>D45+G45-H45</f>
        <v>2662.2449293478803</v>
      </c>
      <c r="D46" s="17">
        <f>C46+(C46*0.03)</f>
        <v>2742.1122772283165</v>
      </c>
      <c r="E46" s="17">
        <f>C46/2500</f>
        <v>1.064897971739152</v>
      </c>
      <c r="F46" s="28">
        <f>(D46-C46)/E46</f>
        <v>74.999999999999844</v>
      </c>
      <c r="G46" s="18"/>
      <c r="H46" s="18"/>
      <c r="I46" s="19">
        <f>E46*50/C46</f>
        <v>0.02</v>
      </c>
      <c r="J46" s="87"/>
    </row>
    <row r="47" spans="1:16" ht="13.5" thickBot="1">
      <c r="A47" s="103"/>
      <c r="B47" s="81">
        <f>B46+7</f>
        <v>43128</v>
      </c>
      <c r="C47" s="20">
        <f>D46+G46-H46</f>
        <v>2742.1122772283165</v>
      </c>
      <c r="D47" s="17">
        <f>C47+(C47*0.03)</f>
        <v>2824.3756455451662</v>
      </c>
      <c r="E47" s="17">
        <f>C47/2500</f>
        <v>1.0968449108913265</v>
      </c>
      <c r="F47" s="28">
        <f>(D47-C47)/E47</f>
        <v>75.000000000000156</v>
      </c>
      <c r="G47" s="80"/>
      <c r="H47" s="80">
        <f>(D47-C34)*0.35</f>
        <v>182.12679466938073</v>
      </c>
      <c r="I47" s="19">
        <f>E47*50/C47</f>
        <v>1.9999999999999997E-2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43135</v>
      </c>
      <c r="C49" s="20">
        <f>D47+G47-H47</f>
        <v>2642.2488508757856</v>
      </c>
      <c r="D49" s="17">
        <f>C49+(C49*0.03)</f>
        <v>2721.5163164020591</v>
      </c>
      <c r="E49" s="17">
        <f>C49/2500</f>
        <v>1.0568995403503143</v>
      </c>
      <c r="F49" s="28">
        <f>(D49-C49)/E49</f>
        <v>74.999999999999986</v>
      </c>
      <c r="G49" s="18"/>
      <c r="H49" s="18"/>
      <c r="I49" s="19">
        <f>E49*50/C49</f>
        <v>0.02</v>
      </c>
      <c r="J49" s="87"/>
    </row>
    <row r="50" spans="1:16">
      <c r="A50" s="102"/>
      <c r="B50" s="81">
        <f>B49+7</f>
        <v>43142</v>
      </c>
      <c r="C50" s="20">
        <f>D49+G49-H49</f>
        <v>2721.5163164020591</v>
      </c>
      <c r="D50" s="17">
        <f>C50+(C50*0.03)</f>
        <v>2803.1618058941208</v>
      </c>
      <c r="E50" s="17">
        <f>C50/2500</f>
        <v>1.0886065265608236</v>
      </c>
      <c r="F50" s="28">
        <f>(D50-C50)/E50</f>
        <v>74.999999999999886</v>
      </c>
      <c r="G50" s="18"/>
      <c r="H50" s="18"/>
      <c r="I50" s="19">
        <f>E50*50/C50</f>
        <v>1.9999999999999997E-2</v>
      </c>
      <c r="J50" s="87"/>
    </row>
    <row r="51" spans="1:16">
      <c r="A51" s="102"/>
      <c r="B51" s="81">
        <f>B50+7</f>
        <v>43149</v>
      </c>
      <c r="C51" s="20">
        <f>D50+G50-H50</f>
        <v>2803.1618058941208</v>
      </c>
      <c r="D51" s="17">
        <f>C51+(C51*0.03)</f>
        <v>2887.2566600709442</v>
      </c>
      <c r="E51" s="17">
        <f>C51/2500</f>
        <v>1.1212647223576484</v>
      </c>
      <c r="F51" s="28">
        <f>(D51-C51)/E51</f>
        <v>74.999999999999829</v>
      </c>
      <c r="G51" s="18"/>
      <c r="H51" s="18"/>
      <c r="I51" s="19">
        <f>E51*50/C51</f>
        <v>0.02</v>
      </c>
      <c r="J51" s="87"/>
    </row>
    <row r="52" spans="1:16" ht="13.5" thickBot="1">
      <c r="A52" s="103"/>
      <c r="B52" s="81">
        <f>B51+7</f>
        <v>43156</v>
      </c>
      <c r="C52" s="20">
        <f>D51+G51-H51</f>
        <v>2887.2566600709442</v>
      </c>
      <c r="D52" s="17">
        <f>C52+(C52*0.03)</f>
        <v>2973.8743598730725</v>
      </c>
      <c r="E52" s="17">
        <f>C52/2500</f>
        <v>1.1549026640283777</v>
      </c>
      <c r="F52" s="28">
        <f>(D52-C52)/E52</f>
        <v>74.999999999999972</v>
      </c>
      <c r="G52" s="80"/>
      <c r="H52" s="80"/>
      <c r="I52" s="19">
        <f>E52*50/C52</f>
        <v>0.02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43163</v>
      </c>
      <c r="C54" s="20">
        <f>D52+G52-H52</f>
        <v>2973.8743598730725</v>
      </c>
      <c r="D54" s="17">
        <f>C54+(C54*0.03)</f>
        <v>3063.0905906692647</v>
      </c>
      <c r="E54" s="17">
        <f>C54/2500</f>
        <v>1.1895497439492291</v>
      </c>
      <c r="F54" s="28">
        <f>(D54-C54)/E54</f>
        <v>74.999999999999943</v>
      </c>
      <c r="G54" s="18"/>
      <c r="H54" s="18"/>
      <c r="I54" s="19">
        <f>E54*50/C54</f>
        <v>0.02</v>
      </c>
      <c r="J54" s="87"/>
    </row>
    <row r="55" spans="1:16">
      <c r="A55" s="102"/>
      <c r="B55" s="81">
        <f>B54+7</f>
        <v>43170</v>
      </c>
      <c r="C55" s="20">
        <f>D54+G54-H54</f>
        <v>3063.0905906692647</v>
      </c>
      <c r="D55" s="17">
        <f>C55+(C55*0.03)</f>
        <v>3154.9833083893427</v>
      </c>
      <c r="E55" s="17">
        <f>C55/2500</f>
        <v>1.2252362362677058</v>
      </c>
      <c r="F55" s="28">
        <f>(D55-C55)/E55</f>
        <v>75.000000000000099</v>
      </c>
      <c r="G55" s="18"/>
      <c r="H55" s="18"/>
      <c r="I55" s="19">
        <f>E55*50/C55</f>
        <v>0.02</v>
      </c>
      <c r="J55" s="87"/>
    </row>
    <row r="56" spans="1:16">
      <c r="A56" s="102"/>
      <c r="B56" s="81">
        <f>B55+7</f>
        <v>43177</v>
      </c>
      <c r="C56" s="20">
        <f>D55+G55-H55</f>
        <v>3154.9833083893427</v>
      </c>
      <c r="D56" s="17">
        <f>C56+(C56*0.03)</f>
        <v>3249.6328076410232</v>
      </c>
      <c r="E56" s="17">
        <f>C56/2500</f>
        <v>1.261993323355737</v>
      </c>
      <c r="F56" s="28">
        <f>(D56-C56)/E56</f>
        <v>75.000000000000171</v>
      </c>
      <c r="G56" s="18"/>
      <c r="H56" s="18"/>
      <c r="I56" s="19">
        <f>E56*50/C56</f>
        <v>0.02</v>
      </c>
      <c r="J56" s="87"/>
    </row>
    <row r="57" spans="1:16" ht="13.5" thickBot="1">
      <c r="A57" s="103"/>
      <c r="B57" s="81">
        <f>B56+7</f>
        <v>43184</v>
      </c>
      <c r="C57" s="20">
        <f>D56+G56-H56</f>
        <v>3249.6328076410232</v>
      </c>
      <c r="D57" s="17">
        <f>C57+(C57*0.03)</f>
        <v>3347.1217918702537</v>
      </c>
      <c r="E57" s="17">
        <f>C57/2500</f>
        <v>1.2998531230564092</v>
      </c>
      <c r="F57" s="28">
        <f>(D57-C57)/E57</f>
        <v>74.999999999999844</v>
      </c>
      <c r="G57" s="80"/>
      <c r="H57" s="80"/>
      <c r="I57" s="19">
        <f>E57*50/C57</f>
        <v>1.9999999999999997E-2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43191</v>
      </c>
      <c r="C59" s="20">
        <f>D57+G57-H57</f>
        <v>3347.1217918702537</v>
      </c>
      <c r="D59" s="17">
        <f>C59+(C59*0.03)</f>
        <v>3447.5354456263613</v>
      </c>
      <c r="E59" s="17">
        <f>C59/2500</f>
        <v>1.3388487167481016</v>
      </c>
      <c r="F59" s="28">
        <f>(D59-C59)/E59</f>
        <v>74.999999999999972</v>
      </c>
      <c r="G59" s="18"/>
      <c r="H59" s="18"/>
      <c r="I59" s="19">
        <f>E59*50/C59</f>
        <v>2.0000000000000004E-2</v>
      </c>
      <c r="J59" s="87"/>
    </row>
    <row r="60" spans="1:16">
      <c r="A60" s="102"/>
      <c r="B60" s="81">
        <f>B59+7</f>
        <v>43198</v>
      </c>
      <c r="C60" s="20">
        <f>D59+G59-H59</f>
        <v>3447.5354456263613</v>
      </c>
      <c r="D60" s="17">
        <f>C60+(C60*0.03)</f>
        <v>3550.9615089951521</v>
      </c>
      <c r="E60" s="17">
        <f>C60/2500</f>
        <v>1.3790141782505445</v>
      </c>
      <c r="F60" s="28">
        <f>(D60-C60)/E60</f>
        <v>75.000000000000043</v>
      </c>
      <c r="G60" s="18"/>
      <c r="H60" s="18"/>
      <c r="I60" s="19">
        <f>E60*50/C60</f>
        <v>1.9999999999999997E-2</v>
      </c>
      <c r="J60" s="87"/>
    </row>
    <row r="61" spans="1:16">
      <c r="A61" s="102"/>
      <c r="B61" s="81">
        <f>B60+7</f>
        <v>43205</v>
      </c>
      <c r="C61" s="20">
        <f>D60+G60-H60</f>
        <v>3550.9615089951521</v>
      </c>
      <c r="D61" s="17">
        <f>C61+(C61*0.03)</f>
        <v>3657.4903542650068</v>
      </c>
      <c r="E61" s="17">
        <f>C61/2500</f>
        <v>1.420384603598061</v>
      </c>
      <c r="F61" s="28">
        <f>(D61-C61)/E61</f>
        <v>75.000000000000043</v>
      </c>
      <c r="G61" s="18"/>
      <c r="H61" s="18"/>
      <c r="I61" s="19">
        <f>E61*50/C61</f>
        <v>0.02</v>
      </c>
      <c r="J61" s="87"/>
    </row>
    <row r="62" spans="1:16" ht="13.5" thickBot="1">
      <c r="A62" s="103"/>
      <c r="B62" s="81">
        <f>B61+7</f>
        <v>43212</v>
      </c>
      <c r="C62" s="20">
        <f>D61+G61-H61</f>
        <v>3657.4903542650068</v>
      </c>
      <c r="D62" s="17">
        <f>C62+(C62*0.03)</f>
        <v>3767.2150648929569</v>
      </c>
      <c r="E62" s="17">
        <f>C62/2500</f>
        <v>1.4629961417060027</v>
      </c>
      <c r="F62" s="28">
        <f>(D62-C62)/E62</f>
        <v>74.999999999999943</v>
      </c>
      <c r="G62" s="80"/>
      <c r="H62" s="80">
        <f>(D62-C49)*0.35</f>
        <v>393.73817490600993</v>
      </c>
      <c r="I62" s="19">
        <f>E62*50/C62</f>
        <v>0.02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43219</v>
      </c>
      <c r="C64" s="20">
        <f>D62+G62-H62</f>
        <v>3373.4768899869468</v>
      </c>
      <c r="D64" s="17">
        <f>C64+(C64*0.03)</f>
        <v>3474.6811966865553</v>
      </c>
      <c r="E64" s="17">
        <f>C64/2500</f>
        <v>1.3493907559947786</v>
      </c>
      <c r="F64" s="28">
        <f>(D64-C64)/E64</f>
        <v>75.000000000000014</v>
      </c>
      <c r="G64" s="17"/>
      <c r="H64" s="79"/>
      <c r="I64" s="19">
        <f>E64*50/C64</f>
        <v>1.9999999999999997E-2</v>
      </c>
      <c r="J64" s="87"/>
    </row>
    <row r="65" spans="1:16">
      <c r="A65" s="102"/>
      <c r="B65" s="81">
        <f>B64+7</f>
        <v>43226</v>
      </c>
      <c r="C65" s="20">
        <f>D64+G64-H64</f>
        <v>3474.6811966865553</v>
      </c>
      <c r="D65" s="17">
        <f>C65+(C65*0.03)</f>
        <v>3578.9216325871521</v>
      </c>
      <c r="E65" s="17">
        <f>C65/2500</f>
        <v>1.3898724786746222</v>
      </c>
      <c r="F65" s="28">
        <f>(D65-C65)/E65</f>
        <v>75.000000000000114</v>
      </c>
      <c r="G65" s="17"/>
      <c r="H65" s="79"/>
      <c r="I65" s="19">
        <f>E65*50/C65</f>
        <v>0.02</v>
      </c>
      <c r="J65" s="87"/>
    </row>
    <row r="66" spans="1:16">
      <c r="A66" s="102"/>
      <c r="B66" s="81">
        <f>B65+7</f>
        <v>43233</v>
      </c>
      <c r="C66" s="20">
        <f>D65+G65-H65</f>
        <v>3578.9216325871521</v>
      </c>
      <c r="D66" s="17">
        <f>C66+(C66*0.03)</f>
        <v>3686.2892815647665</v>
      </c>
      <c r="E66" s="17">
        <f>C66/2500</f>
        <v>1.4315686530348608</v>
      </c>
      <c r="F66" s="28">
        <f>(D66-C66)/E66</f>
        <v>74.999999999999901</v>
      </c>
      <c r="G66" s="17"/>
      <c r="H66" s="79"/>
      <c r="I66" s="19">
        <f>E66*50/C66</f>
        <v>0.02</v>
      </c>
      <c r="J66" s="87"/>
    </row>
    <row r="67" spans="1:16" ht="13.5" thickBot="1">
      <c r="A67" s="103"/>
      <c r="B67" s="81">
        <f>B66+7</f>
        <v>43240</v>
      </c>
      <c r="C67" s="20">
        <f>D66+G66-H66</f>
        <v>3686.2892815647665</v>
      </c>
      <c r="D67" s="17">
        <f>C67+(C67*0.03)</f>
        <v>3796.8779600117095</v>
      </c>
      <c r="E67" s="17">
        <f>C67/2500</f>
        <v>1.4745157126259065</v>
      </c>
      <c r="F67" s="28">
        <f>(D67-C67)/E67</f>
        <v>75.000000000000043</v>
      </c>
      <c r="G67" s="80"/>
      <c r="H67" s="80"/>
      <c r="I67" s="19">
        <f>E67*50/C67</f>
        <v>1.9999999999999997E-2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43247</v>
      </c>
      <c r="C69" s="20">
        <f>D67+G67-H67</f>
        <v>3796.8779600117095</v>
      </c>
      <c r="D69" s="17">
        <f>C69+(C69*0.03)</f>
        <v>3910.784298812061</v>
      </c>
      <c r="E69" s="17">
        <f>C69/2500</f>
        <v>1.5187511840046839</v>
      </c>
      <c r="F69" s="28">
        <f>(D69-C69)/E69</f>
        <v>75.000000000000128</v>
      </c>
      <c r="G69" s="18"/>
      <c r="H69" s="18"/>
      <c r="I69" s="19">
        <f>E69*50/C69</f>
        <v>0.02</v>
      </c>
      <c r="J69" s="87"/>
    </row>
    <row r="70" spans="1:16">
      <c r="A70" s="102"/>
      <c r="B70" s="81">
        <f>B69+7</f>
        <v>43254</v>
      </c>
      <c r="C70" s="20">
        <f>D69+G69-H69</f>
        <v>3910.784298812061</v>
      </c>
      <c r="D70" s="17">
        <f>C70+(C70*0.03)</f>
        <v>4028.1078277764227</v>
      </c>
      <c r="E70" s="17">
        <f>C70/2500</f>
        <v>1.5643137195248245</v>
      </c>
      <c r="F70" s="28">
        <f>(D70-C70)/E70</f>
        <v>74.999999999999901</v>
      </c>
      <c r="G70" s="18"/>
      <c r="H70" s="18"/>
      <c r="I70" s="19">
        <f>E70*50/C70</f>
        <v>0.02</v>
      </c>
      <c r="J70" s="87"/>
    </row>
    <row r="71" spans="1:16">
      <c r="A71" s="102"/>
      <c r="B71" s="81">
        <f>B70+7</f>
        <v>43261</v>
      </c>
      <c r="C71" s="20">
        <f>D70+G70-H70</f>
        <v>4028.1078277764227</v>
      </c>
      <c r="D71" s="17">
        <f>C71+(C71*0.03)</f>
        <v>4148.9510626097153</v>
      </c>
      <c r="E71" s="17">
        <f>C71/2500</f>
        <v>1.611243131110569</v>
      </c>
      <c r="F71" s="28">
        <f>(D71-C71)/E71</f>
        <v>74.999999999999972</v>
      </c>
      <c r="G71" s="18"/>
      <c r="H71" s="18"/>
      <c r="I71" s="19">
        <f>E71*50/C71</f>
        <v>1.9999999999999997E-2</v>
      </c>
      <c r="J71" s="87"/>
    </row>
    <row r="72" spans="1:16" ht="13.5" thickBot="1">
      <c r="A72" s="103"/>
      <c r="B72" s="81">
        <f>B71+7</f>
        <v>43268</v>
      </c>
      <c r="C72" s="20">
        <f>D71+G71-H71</f>
        <v>4148.9510626097153</v>
      </c>
      <c r="D72" s="17">
        <f>C72+(C72*0.03)</f>
        <v>4273.4195944880066</v>
      </c>
      <c r="E72" s="17">
        <f>C72/2500</f>
        <v>1.6595804250438861</v>
      </c>
      <c r="F72" s="28">
        <f>(D72-C72)/E72</f>
        <v>74.999999999999901</v>
      </c>
      <c r="G72" s="80"/>
      <c r="H72" s="80"/>
      <c r="I72" s="19">
        <f>E72*50/C72</f>
        <v>1.9999999999999997E-2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43275</v>
      </c>
      <c r="C74" s="20">
        <f>D72+G72-H72</f>
        <v>4273.4195944880066</v>
      </c>
      <c r="D74" s="17">
        <f>C74+(C74*0.03)</f>
        <v>4401.6221823226469</v>
      </c>
      <c r="E74" s="17">
        <f>C74/2500</f>
        <v>1.7093678377952026</v>
      </c>
      <c r="F74" s="28">
        <f>(D74-C74)/E74</f>
        <v>75.000000000000071</v>
      </c>
      <c r="G74" s="18"/>
      <c r="H74" s="18"/>
      <c r="I74" s="19">
        <f>E74*50/C74</f>
        <v>0.02</v>
      </c>
      <c r="J74" s="87"/>
    </row>
    <row r="75" spans="1:16">
      <c r="A75" s="102"/>
      <c r="B75" s="81">
        <f>B74+7</f>
        <v>43282</v>
      </c>
      <c r="C75" s="20">
        <f>D74+G74-H74</f>
        <v>4401.6221823226469</v>
      </c>
      <c r="D75" s="17">
        <f>C75+(C75*0.03)</f>
        <v>4533.6708477923266</v>
      </c>
      <c r="E75" s="17">
        <f>C75/2500</f>
        <v>1.7606488729290588</v>
      </c>
      <c r="F75" s="28">
        <f>(D75-C75)/E75</f>
        <v>75.000000000000156</v>
      </c>
      <c r="G75" s="18"/>
      <c r="H75" s="18"/>
      <c r="I75" s="19">
        <f>E75*50/C75</f>
        <v>0.02</v>
      </c>
      <c r="J75" s="87"/>
    </row>
    <row r="76" spans="1:16">
      <c r="A76" s="102"/>
      <c r="B76" s="81">
        <f>B75+7</f>
        <v>43289</v>
      </c>
      <c r="C76" s="20">
        <f>D75+G75-H75</f>
        <v>4533.6708477923266</v>
      </c>
      <c r="D76" s="17">
        <f>C76+(C76*0.03)</f>
        <v>4669.6809732260963</v>
      </c>
      <c r="E76" s="17">
        <f>C76/2500</f>
        <v>1.8134683391169306</v>
      </c>
      <c r="F76" s="28">
        <f>(D76-C76)/E76</f>
        <v>74.999999999999915</v>
      </c>
      <c r="G76" s="18"/>
      <c r="H76" s="18"/>
      <c r="I76" s="19">
        <f>E76*50/C76</f>
        <v>0.02</v>
      </c>
      <c r="J76" s="87"/>
    </row>
    <row r="77" spans="1:16" ht="13.5" thickBot="1">
      <c r="A77" s="103"/>
      <c r="B77" s="81">
        <f>B76+7</f>
        <v>43296</v>
      </c>
      <c r="C77" s="20">
        <f>D76+G76-H76</f>
        <v>4669.6809732260963</v>
      </c>
      <c r="D77" s="17">
        <f>C77+(C77*0.03)</f>
        <v>4809.771402422879</v>
      </c>
      <c r="E77" s="17">
        <f>C77/2500</f>
        <v>1.8678723892904385</v>
      </c>
      <c r="F77" s="28">
        <f>(D77-C77)/E77</f>
        <v>74.999999999999886</v>
      </c>
      <c r="G77" s="80"/>
      <c r="H77" s="80">
        <f>(D77-C64)*0.35</f>
        <v>502.7030793525762</v>
      </c>
      <c r="I77" s="19">
        <f>E77*50/C77</f>
        <v>0.02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43303</v>
      </c>
      <c r="C79" s="20">
        <f>D77+G77-H77</f>
        <v>4307.0683230703025</v>
      </c>
      <c r="D79" s="17">
        <f>C79+(C79*0.03)</f>
        <v>4436.2803727624114</v>
      </c>
      <c r="E79" s="17">
        <f>C79/2500</f>
        <v>1.7228273292281211</v>
      </c>
      <c r="F79" s="28">
        <f>(D79-C79)/E79</f>
        <v>74.999999999999858</v>
      </c>
      <c r="G79" s="18"/>
      <c r="H79" s="18"/>
      <c r="I79" s="19">
        <f>E79*50/C79</f>
        <v>0.02</v>
      </c>
      <c r="J79" s="87"/>
    </row>
    <row r="80" spans="1:16">
      <c r="A80" s="102"/>
      <c r="B80" s="81">
        <f>B79+7</f>
        <v>43310</v>
      </c>
      <c r="C80" s="20">
        <f>D79+G79-H79</f>
        <v>4436.2803727624114</v>
      </c>
      <c r="D80" s="17">
        <f>C80+(C80*0.03)</f>
        <v>4569.3687839452841</v>
      </c>
      <c r="E80" s="17">
        <f>C80/2500</f>
        <v>1.7745121491049645</v>
      </c>
      <c r="F80" s="28">
        <f>(D80-C80)/E80</f>
        <v>75.000000000000227</v>
      </c>
      <c r="G80" s="18"/>
      <c r="H80" s="18"/>
      <c r="I80" s="19">
        <f>E80*50/C80</f>
        <v>0.02</v>
      </c>
      <c r="J80" s="87"/>
    </row>
    <row r="81" spans="1:16">
      <c r="A81" s="102"/>
      <c r="B81" s="81">
        <f>B80+7</f>
        <v>43317</v>
      </c>
      <c r="C81" s="20">
        <f>D80+G80-H80</f>
        <v>4569.3687839452841</v>
      </c>
      <c r="D81" s="17">
        <f>C81+(C81*0.03)</f>
        <v>4706.449847463643</v>
      </c>
      <c r="E81" s="17">
        <f>C81/2500</f>
        <v>1.8277475135781136</v>
      </c>
      <c r="F81" s="28">
        <f>(D81-C81)/E81</f>
        <v>75.000000000000185</v>
      </c>
      <c r="G81" s="18"/>
      <c r="H81" s="18"/>
      <c r="I81" s="19">
        <f>E81*50/C81</f>
        <v>0.02</v>
      </c>
      <c r="J81" s="87"/>
    </row>
    <row r="82" spans="1:16" ht="13.5" thickBot="1">
      <c r="A82" s="103"/>
      <c r="B82" s="81">
        <f>B81+7</f>
        <v>43324</v>
      </c>
      <c r="C82" s="20">
        <f>D81+G81-H81</f>
        <v>4706.449847463643</v>
      </c>
      <c r="D82" s="17">
        <f>C82+(C82*0.03)</f>
        <v>4847.6433428875525</v>
      </c>
      <c r="E82" s="17">
        <f>C82/2500</f>
        <v>1.8825799389854572</v>
      </c>
      <c r="F82" s="28">
        <f>(D82-C82)/E82</f>
        <v>75.000000000000142</v>
      </c>
      <c r="G82" s="80"/>
      <c r="H82" s="80"/>
      <c r="I82" s="19">
        <f>E82*50/C82</f>
        <v>0.02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43331</v>
      </c>
      <c r="C84" s="20">
        <f>D82+G82-H82</f>
        <v>4847.6433428875525</v>
      </c>
      <c r="D84" s="17">
        <f>C84+(C84*0.03)</f>
        <v>4993.0726431741787</v>
      </c>
      <c r="E84" s="17">
        <f>C84/2500</f>
        <v>1.939057337155021</v>
      </c>
      <c r="F84" s="28">
        <f>(D84-C84)/E84</f>
        <v>74.999999999999773</v>
      </c>
      <c r="G84" s="18"/>
      <c r="H84" s="18"/>
      <c r="I84" s="19">
        <f>E84*50/C84</f>
        <v>0.02</v>
      </c>
      <c r="J84" s="87"/>
    </row>
    <row r="85" spans="1:16">
      <c r="A85" s="102"/>
      <c r="B85" s="81">
        <f>B84+7</f>
        <v>43338</v>
      </c>
      <c r="C85" s="20">
        <f>D84+G84-H84</f>
        <v>4993.0726431741787</v>
      </c>
      <c r="D85" s="17">
        <f>C85+(C85*0.03)</f>
        <v>5142.8648224694043</v>
      </c>
      <c r="E85" s="17">
        <f>C85/2500</f>
        <v>1.9972290572696714</v>
      </c>
      <c r="F85" s="28">
        <f>(D85-C85)/E85</f>
        <v>75.000000000000156</v>
      </c>
      <c r="G85" s="18"/>
      <c r="H85" s="18"/>
      <c r="I85" s="19">
        <f>E85*50/C85</f>
        <v>1.9999999999999997E-2</v>
      </c>
      <c r="J85" s="87"/>
      <c r="K85" s="31"/>
      <c r="L85" s="31"/>
    </row>
    <row r="86" spans="1:16">
      <c r="A86" s="102"/>
      <c r="B86" s="81">
        <f>B85+7</f>
        <v>43345</v>
      </c>
      <c r="C86" s="20">
        <f>D85+G85-H85</f>
        <v>5142.8648224694043</v>
      </c>
      <c r="D86" s="17">
        <f>C86+(C86*0.03)</f>
        <v>5297.1507671434865</v>
      </c>
      <c r="E86" s="17">
        <f>C86/2500</f>
        <v>2.0571459289877616</v>
      </c>
      <c r="F86" s="28">
        <f>(D86-C86)/E86</f>
        <v>75.000000000000043</v>
      </c>
      <c r="G86" s="18"/>
      <c r="H86" s="18"/>
      <c r="I86" s="19">
        <f>E86*50/C86</f>
        <v>0.02</v>
      </c>
      <c r="J86" s="87"/>
      <c r="K86" s="31"/>
      <c r="L86" s="31"/>
    </row>
    <row r="87" spans="1:16" ht="13.5" thickBot="1">
      <c r="A87" s="103"/>
      <c r="B87" s="81">
        <f>B86+7</f>
        <v>43352</v>
      </c>
      <c r="C87" s="20">
        <f>D86+G86-H86</f>
        <v>5297.1507671434865</v>
      </c>
      <c r="D87" s="17">
        <f>C87+(C87*0.03)</f>
        <v>5456.0652901577914</v>
      </c>
      <c r="E87" s="17">
        <f>C87/2500</f>
        <v>2.1188603068573948</v>
      </c>
      <c r="F87" s="28">
        <f>(D87-C87)/E87</f>
        <v>75.000000000000142</v>
      </c>
      <c r="G87" s="80"/>
      <c r="H87" s="80"/>
      <c r="I87" s="19">
        <f>E87*50/C87</f>
        <v>2.0000000000000004E-2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43359</v>
      </c>
      <c r="C89" s="20">
        <f>D87+G87-H87</f>
        <v>5456.0652901577914</v>
      </c>
      <c r="D89" s="17">
        <f>C89+(C89*0.03)</f>
        <v>5619.7472488625253</v>
      </c>
      <c r="E89" s="17">
        <f>C89/2500</f>
        <v>2.1824261160631164</v>
      </c>
      <c r="F89" s="28">
        <f>(D89-C89)/E89</f>
        <v>75.000000000000085</v>
      </c>
      <c r="G89" s="18"/>
      <c r="H89" s="18"/>
      <c r="I89" s="19">
        <f>E89*50/C89</f>
        <v>1.9999999999999997E-2</v>
      </c>
      <c r="J89" s="87"/>
    </row>
    <row r="90" spans="1:16">
      <c r="A90" s="102"/>
      <c r="B90" s="81">
        <f>B89+7</f>
        <v>43366</v>
      </c>
      <c r="C90" s="20">
        <f>D89+G89-H89</f>
        <v>5619.7472488625253</v>
      </c>
      <c r="D90" s="17">
        <f>C90+(C90*0.03)</f>
        <v>5788.3396663284011</v>
      </c>
      <c r="E90" s="17">
        <f>C90/2500</f>
        <v>2.2478988995450102</v>
      </c>
      <c r="F90" s="28">
        <f>(D90-C90)/E90</f>
        <v>75</v>
      </c>
      <c r="G90" s="18"/>
      <c r="H90" s="18"/>
      <c r="I90" s="19">
        <f>E90*50/C90</f>
        <v>0.02</v>
      </c>
      <c r="J90" s="87"/>
    </row>
    <row r="91" spans="1:16">
      <c r="A91" s="102"/>
      <c r="B91" s="81">
        <f>B90+7</f>
        <v>43373</v>
      </c>
      <c r="C91" s="20">
        <f>D90+G90-H90</f>
        <v>5788.3396663284011</v>
      </c>
      <c r="D91" s="17">
        <f>C91+(C91*0.03)</f>
        <v>5961.9898563182533</v>
      </c>
      <c r="E91" s="17">
        <f>C91/2500</f>
        <v>2.3153358665313606</v>
      </c>
      <c r="F91" s="28">
        <f>(D91-C91)/E91</f>
        <v>75.000000000000043</v>
      </c>
      <c r="G91" s="18"/>
      <c r="H91" s="18"/>
      <c r="I91" s="19">
        <f>E91*50/C91</f>
        <v>2.0000000000000004E-2</v>
      </c>
      <c r="J91" s="87"/>
    </row>
    <row r="92" spans="1:16" ht="13.5" thickBot="1">
      <c r="A92" s="103"/>
      <c r="B92" s="81">
        <f>B91+7</f>
        <v>43380</v>
      </c>
      <c r="C92" s="20">
        <f>D91+G91-H91</f>
        <v>5961.9898563182533</v>
      </c>
      <c r="D92" s="17">
        <f>C92+(C92*0.03)</f>
        <v>6140.8495520078004</v>
      </c>
      <c r="E92" s="17">
        <f>C92/2500</f>
        <v>2.3847959425273011</v>
      </c>
      <c r="F92" s="28">
        <f>(D92-C92)/E92</f>
        <v>74.999999999999815</v>
      </c>
      <c r="G92" s="80"/>
      <c r="H92" s="80">
        <f>(D92-C79)*0.35</f>
        <v>641.82343012812419</v>
      </c>
      <c r="I92" s="19">
        <f>E92*50/C92</f>
        <v>0.02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43387</v>
      </c>
      <c r="C94" s="20">
        <f>D92+G92-H92</f>
        <v>5499.0261218796759</v>
      </c>
      <c r="D94" s="17">
        <f>C94+(C94*0.03)</f>
        <v>5663.9969055360662</v>
      </c>
      <c r="E94" s="17">
        <f>C94/2500</f>
        <v>2.1996104487518702</v>
      </c>
      <c r="F94" s="28">
        <f>(D94-C94)/E94</f>
        <v>75</v>
      </c>
      <c r="G94" s="17"/>
      <c r="H94" s="18"/>
      <c r="I94" s="19">
        <f>E94*50/C94</f>
        <v>1.9999999999999997E-2</v>
      </c>
      <c r="J94" s="87"/>
    </row>
    <row r="95" spans="1:16">
      <c r="A95" s="102"/>
      <c r="B95" s="81">
        <f>B94+7</f>
        <v>43394</v>
      </c>
      <c r="C95" s="20">
        <f>D94+G94-H94</f>
        <v>5663.9969055360662</v>
      </c>
      <c r="D95" s="17">
        <f>C95+(C95*0.03)</f>
        <v>5833.9168127021485</v>
      </c>
      <c r="E95" s="17">
        <f>C95/2500</f>
        <v>2.2655987622144265</v>
      </c>
      <c r="F95" s="28">
        <f>(D95-C95)/E95</f>
        <v>75.000000000000156</v>
      </c>
      <c r="G95" s="17"/>
      <c r="H95" s="18"/>
      <c r="I95" s="19">
        <f>E95*50/C95</f>
        <v>0.02</v>
      </c>
      <c r="J95" s="87"/>
    </row>
    <row r="96" spans="1:16">
      <c r="A96" s="102"/>
      <c r="B96" s="81">
        <f>B95+7</f>
        <v>43401</v>
      </c>
      <c r="C96" s="20">
        <f>D95+G95-H95</f>
        <v>5833.9168127021485</v>
      </c>
      <c r="D96" s="17">
        <f>C96+(C96*0.03)</f>
        <v>6008.9343170832126</v>
      </c>
      <c r="E96" s="17">
        <f>C96/2500</f>
        <v>2.3335667250808596</v>
      </c>
      <c r="F96" s="28">
        <f>(D96-C96)/E96</f>
        <v>74.999999999999844</v>
      </c>
      <c r="G96" s="17"/>
      <c r="H96" s="18"/>
      <c r="I96" s="19">
        <f>E96*50/C96</f>
        <v>0.02</v>
      </c>
      <c r="J96" s="87"/>
    </row>
    <row r="97" spans="1:16" ht="13.5" thickBot="1">
      <c r="A97" s="103"/>
      <c r="B97" s="81">
        <f>B96+7</f>
        <v>43408</v>
      </c>
      <c r="C97" s="20">
        <f>D96+G96-H96</f>
        <v>6008.9343170832126</v>
      </c>
      <c r="D97" s="17">
        <f>C97+(C97*0.03)</f>
        <v>6189.2023465957091</v>
      </c>
      <c r="E97" s="17">
        <f>C97/2500</f>
        <v>2.4035737268332849</v>
      </c>
      <c r="F97" s="28">
        <f>(D97-C97)/E97</f>
        <v>75.000000000000043</v>
      </c>
      <c r="G97" s="80"/>
      <c r="H97" s="80"/>
      <c r="I97" s="19">
        <f>E97*50/C97</f>
        <v>0.02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43415</v>
      </c>
      <c r="C99" s="20">
        <f>D97+G97-H97</f>
        <v>6189.2023465957091</v>
      </c>
      <c r="D99" s="17">
        <f>C99+(C99*0.03)</f>
        <v>6374.8784169935807</v>
      </c>
      <c r="E99" s="17">
        <f>C99/2500</f>
        <v>2.4756809386382836</v>
      </c>
      <c r="F99" s="28">
        <f>(D99-C99)/E99</f>
        <v>75.000000000000142</v>
      </c>
      <c r="G99" s="18"/>
      <c r="H99" s="18"/>
      <c r="I99" s="19">
        <f>E99*50/C99</f>
        <v>0.02</v>
      </c>
      <c r="J99" s="87"/>
    </row>
    <row r="100" spans="1:16">
      <c r="A100" s="102"/>
      <c r="B100" s="81">
        <f>B99+7</f>
        <v>43422</v>
      </c>
      <c r="C100" s="20">
        <f>D99+G99-H99</f>
        <v>6374.8784169935807</v>
      </c>
      <c r="D100" s="17">
        <f>C100+(C100*0.03)</f>
        <v>6566.1247695033881</v>
      </c>
      <c r="E100" s="17">
        <f>C100/2500</f>
        <v>2.5499513667974321</v>
      </c>
      <c r="F100" s="28">
        <f>(D100-C100)/E100</f>
        <v>74.999999999999986</v>
      </c>
      <c r="G100" s="18"/>
      <c r="H100" s="18"/>
      <c r="I100" s="19">
        <f>E100*50/C100</f>
        <v>0.02</v>
      </c>
      <c r="J100" s="87"/>
    </row>
    <row r="101" spans="1:16">
      <c r="A101" s="102"/>
      <c r="B101" s="81">
        <f>B100+7</f>
        <v>43429</v>
      </c>
      <c r="C101" s="20">
        <f>D100+G100-H100</f>
        <v>6566.1247695033881</v>
      </c>
      <c r="D101" s="17">
        <f>C101+(C101*0.03)</f>
        <v>6763.1085125884892</v>
      </c>
      <c r="E101" s="17">
        <f>C101/2500</f>
        <v>2.626449907801355</v>
      </c>
      <c r="F101" s="28">
        <f>(D101-C101)/E101</f>
        <v>74.999999999999829</v>
      </c>
      <c r="G101" s="18"/>
      <c r="H101" s="18"/>
      <c r="I101" s="19">
        <f>E101*50/C101</f>
        <v>0.02</v>
      </c>
      <c r="J101" s="87"/>
    </row>
    <row r="102" spans="1:16" ht="13.5" thickBot="1">
      <c r="A102" s="103"/>
      <c r="B102" s="81">
        <f>B101+7</f>
        <v>43436</v>
      </c>
      <c r="C102" s="20">
        <f>D101+G101-H101</f>
        <v>6763.1085125884892</v>
      </c>
      <c r="D102" s="17">
        <f>C102+(C102*0.03)</f>
        <v>6966.0017679661441</v>
      </c>
      <c r="E102" s="17">
        <f>C102/2500</f>
        <v>2.7052434050353957</v>
      </c>
      <c r="F102" s="28">
        <f>(D102-C102)/E102</f>
        <v>75.000000000000085</v>
      </c>
      <c r="G102" s="80"/>
      <c r="H102" s="80"/>
      <c r="I102" s="19">
        <f>E102*50/C102</f>
        <v>0.02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43443</v>
      </c>
      <c r="C104" s="20">
        <f>D102+G102-H102</f>
        <v>6966.0017679661441</v>
      </c>
      <c r="D104" s="17">
        <f>C104+(C104*0.03)</f>
        <v>7174.981821005128</v>
      </c>
      <c r="E104" s="17">
        <f>C104/2500</f>
        <v>2.7864007071864578</v>
      </c>
      <c r="F104" s="28">
        <f>(D104-C104)/E104</f>
        <v>74.999999999999844</v>
      </c>
      <c r="G104" s="18"/>
      <c r="H104" s="18"/>
      <c r="I104" s="19">
        <f>E104*50/C104</f>
        <v>2.0000000000000004E-2</v>
      </c>
      <c r="J104" s="87"/>
    </row>
    <row r="105" spans="1:16">
      <c r="A105" s="102"/>
      <c r="B105" s="81">
        <f>B104+7</f>
        <v>43450</v>
      </c>
      <c r="C105" s="20">
        <f>D104+G104-H104</f>
        <v>7174.981821005128</v>
      </c>
      <c r="D105" s="17">
        <f>C105+(C105*0.03)</f>
        <v>7390.2312756352821</v>
      </c>
      <c r="E105" s="17">
        <f>C105/2500</f>
        <v>2.869992728402051</v>
      </c>
      <c r="F105" s="28">
        <f>(D105-C105)/E105</f>
        <v>75.000000000000099</v>
      </c>
      <c r="G105" s="18"/>
      <c r="H105" s="18"/>
      <c r="I105" s="19">
        <f>E105*50/C105</f>
        <v>1.9999999999999997E-2</v>
      </c>
      <c r="J105" s="87"/>
    </row>
    <row r="106" spans="1:16">
      <c r="A106" s="102"/>
      <c r="B106" s="81">
        <f>B105+7</f>
        <v>43457</v>
      </c>
      <c r="C106" s="20">
        <f>D105+G105-H105</f>
        <v>7390.2312756352821</v>
      </c>
      <c r="D106" s="17">
        <f>C106+(C106*0.03)</f>
        <v>7611.938213904341</v>
      </c>
      <c r="E106" s="17">
        <f>C106/2500</f>
        <v>2.9560925102541127</v>
      </c>
      <c r="F106" s="28">
        <f>(D106-C106)/E106</f>
        <v>75.000000000000128</v>
      </c>
      <c r="G106" s="18"/>
      <c r="H106" s="18"/>
      <c r="I106" s="19">
        <f>E106*50/C106</f>
        <v>1.9999999999999997E-2</v>
      </c>
      <c r="J106" s="87"/>
    </row>
    <row r="107" spans="1:16" ht="13.5" thickBot="1">
      <c r="A107" s="103"/>
      <c r="B107" s="81">
        <f>B106+7</f>
        <v>43464</v>
      </c>
      <c r="C107" s="20">
        <f>D106+G106-H106</f>
        <v>7611.938213904341</v>
      </c>
      <c r="D107" s="17">
        <f>C107+(C107*0.03)</f>
        <v>7840.2963603214712</v>
      </c>
      <c r="E107" s="17">
        <f>C107/2500</f>
        <v>3.0447752855617365</v>
      </c>
      <c r="F107" s="28">
        <f>(D107-C107)/E107</f>
        <v>75</v>
      </c>
      <c r="G107" s="80"/>
      <c r="H107" s="80">
        <f>(D107-C94)*0.35</f>
        <v>819.44458345462829</v>
      </c>
      <c r="I107" s="19">
        <f>E107*50/C107</f>
        <v>0.02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43471</v>
      </c>
      <c r="C109" s="20">
        <f>D107+G107-H107</f>
        <v>7020.8517768668426</v>
      </c>
      <c r="D109" s="17">
        <f>C109+(C109*0.03)</f>
        <v>7231.4773301728474</v>
      </c>
      <c r="E109" s="17">
        <f>C109/2500</f>
        <v>2.8083407107467369</v>
      </c>
      <c r="F109" s="28">
        <f>(D109-C109)/E109</f>
        <v>74.999999999999829</v>
      </c>
      <c r="G109" s="18"/>
      <c r="H109" s="18"/>
      <c r="I109" s="19">
        <f>E109*50/C109</f>
        <v>1.9999999999999997E-2</v>
      </c>
      <c r="J109" s="87"/>
    </row>
    <row r="110" spans="1:16">
      <c r="A110" s="102"/>
      <c r="B110" s="81">
        <f>B109+7</f>
        <v>43478</v>
      </c>
      <c r="C110" s="20">
        <f>D109+G109-H109</f>
        <v>7231.4773301728474</v>
      </c>
      <c r="D110" s="17">
        <f>C110+(C110*0.03)</f>
        <v>7448.4216500780331</v>
      </c>
      <c r="E110" s="17">
        <f>C110/2500</f>
        <v>2.892590932069139</v>
      </c>
      <c r="F110" s="28">
        <f>(D110-C110)/E110</f>
        <v>75.000000000000099</v>
      </c>
      <c r="G110" s="18"/>
      <c r="H110" s="18"/>
      <c r="I110" s="19">
        <f>E110*50/C110</f>
        <v>0.02</v>
      </c>
      <c r="J110" s="87"/>
    </row>
    <row r="111" spans="1:16">
      <c r="A111" s="102"/>
      <c r="B111" s="81">
        <f>B110+7</f>
        <v>43485</v>
      </c>
      <c r="C111" s="20">
        <f>D110+G110-H110</f>
        <v>7448.4216500780331</v>
      </c>
      <c r="D111" s="17">
        <f>C111+(C111*0.03)</f>
        <v>7671.8742995803741</v>
      </c>
      <c r="E111" s="17">
        <f>C111/2500</f>
        <v>2.9793686600312133</v>
      </c>
      <c r="F111" s="28">
        <f>(D111-C111)/E111</f>
        <v>75.000000000000014</v>
      </c>
      <c r="G111" s="18"/>
      <c r="H111" s="18"/>
      <c r="I111" s="19">
        <f>E111*50/C111</f>
        <v>0.02</v>
      </c>
      <c r="J111" s="87"/>
    </row>
    <row r="112" spans="1:16" ht="13.5" thickBot="1">
      <c r="A112" s="103"/>
      <c r="B112" s="81">
        <f>B111+7</f>
        <v>43492</v>
      </c>
      <c r="C112" s="20">
        <f>D111+G111-H111</f>
        <v>7671.8742995803741</v>
      </c>
      <c r="D112" s="17">
        <f>C112+(C112*0.03)</f>
        <v>7902.030528567785</v>
      </c>
      <c r="E112" s="17">
        <f>C112/2500</f>
        <v>3.0687497198321498</v>
      </c>
      <c r="F112" s="28">
        <f>(D112-C112)/E112</f>
        <v>74.999999999999901</v>
      </c>
      <c r="G112" s="80"/>
      <c r="H112" s="80"/>
      <c r="I112" s="19">
        <f>E112*50/C112</f>
        <v>2.0000000000000004E-2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43499</v>
      </c>
      <c r="C114" s="20">
        <f>D112+G112-H112</f>
        <v>7902.030528567785</v>
      </c>
      <c r="D114" s="17">
        <f>C114+(C114*0.03)</f>
        <v>8139.0914444248183</v>
      </c>
      <c r="E114" s="17">
        <f>C114/2500</f>
        <v>3.160812211427114</v>
      </c>
      <c r="F114" s="28">
        <f>(D114-C114)/E114</f>
        <v>74.999999999999901</v>
      </c>
      <c r="G114" s="18"/>
      <c r="H114" s="18"/>
      <c r="I114" s="19">
        <f>E114*50/C114</f>
        <v>0.02</v>
      </c>
      <c r="J114" s="87"/>
    </row>
    <row r="115" spans="1:16">
      <c r="A115" s="102"/>
      <c r="B115" s="81">
        <f>B114+7</f>
        <v>43506</v>
      </c>
      <c r="C115" s="20">
        <f>D114+G114-H114</f>
        <v>8139.0914444248183</v>
      </c>
      <c r="D115" s="17">
        <f>C115+(C115*0.03)</f>
        <v>8383.2641877575625</v>
      </c>
      <c r="E115" s="17">
        <f>C115/2500</f>
        <v>3.2556365777699274</v>
      </c>
      <c r="F115" s="28">
        <f>(D115-C115)/E115</f>
        <v>74.999999999999886</v>
      </c>
      <c r="G115" s="18"/>
      <c r="H115" s="18"/>
      <c r="I115" s="19">
        <f>E115*50/C115</f>
        <v>0.02</v>
      </c>
      <c r="J115" s="87"/>
    </row>
    <row r="116" spans="1:16">
      <c r="A116" s="102"/>
      <c r="B116" s="81">
        <f>B115+7</f>
        <v>43513</v>
      </c>
      <c r="C116" s="20">
        <f>D115+G115-H115</f>
        <v>8383.2641877575625</v>
      </c>
      <c r="D116" s="17">
        <f>C116+(C116*0.03)</f>
        <v>8634.7621133902885</v>
      </c>
      <c r="E116" s="17">
        <f>C116/2500</f>
        <v>3.3533056751030248</v>
      </c>
      <c r="F116" s="28">
        <f>(D116-C116)/E116</f>
        <v>74.999999999999758</v>
      </c>
      <c r="G116" s="18"/>
      <c r="H116" s="18"/>
      <c r="I116" s="19">
        <f>E116*50/C116</f>
        <v>0.02</v>
      </c>
      <c r="J116" s="87"/>
    </row>
    <row r="117" spans="1:16" ht="13.5" thickBot="1">
      <c r="A117" s="103"/>
      <c r="B117" s="81">
        <f>B116+7</f>
        <v>43520</v>
      </c>
      <c r="C117" s="20">
        <f>D116+G116-H116</f>
        <v>8634.7621133902885</v>
      </c>
      <c r="D117" s="17">
        <f>C117+(C117*0.03)</f>
        <v>8893.8049767919965</v>
      </c>
      <c r="E117" s="17">
        <f>C117/2500</f>
        <v>3.4539048453561154</v>
      </c>
      <c r="F117" s="28">
        <f>(D117-C117)/E117</f>
        <v>74.999999999999815</v>
      </c>
      <c r="G117" s="80"/>
      <c r="H117" s="80"/>
      <c r="I117" s="19">
        <f>E117*50/C117</f>
        <v>0.02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43527</v>
      </c>
      <c r="C119" s="20">
        <f>D117+G117-H117</f>
        <v>8893.8049767919965</v>
      </c>
      <c r="D119" s="17">
        <f>C119+(C119*0.03)</f>
        <v>9160.6191260957567</v>
      </c>
      <c r="E119" s="17">
        <f>C119/2500</f>
        <v>3.5575219907167988</v>
      </c>
      <c r="F119" s="28">
        <f>(D119-C119)/E119</f>
        <v>75.000000000000057</v>
      </c>
      <c r="G119" s="18"/>
      <c r="H119" s="18"/>
      <c r="I119" s="19">
        <f>E119*50/C119</f>
        <v>0.02</v>
      </c>
      <c r="J119" s="87"/>
    </row>
    <row r="120" spans="1:16">
      <c r="A120" s="102"/>
      <c r="B120" s="81">
        <f>B119+7</f>
        <v>43534</v>
      </c>
      <c r="C120" s="20">
        <f>D119+G119-H119</f>
        <v>9160.6191260957567</v>
      </c>
      <c r="D120" s="17">
        <f>C120+(C120*0.03)</f>
        <v>9435.4376998786302</v>
      </c>
      <c r="E120" s="17">
        <f>C120/2500</f>
        <v>3.6642476504383028</v>
      </c>
      <c r="F120" s="28">
        <f>(D120-C120)/E120</f>
        <v>75.000000000000213</v>
      </c>
      <c r="G120" s="18"/>
      <c r="H120" s="18"/>
      <c r="I120" s="19">
        <f>E120*50/C120</f>
        <v>0.02</v>
      </c>
      <c r="J120" s="87"/>
    </row>
    <row r="121" spans="1:16">
      <c r="A121" s="102"/>
      <c r="B121" s="81">
        <f>B120+7</f>
        <v>43541</v>
      </c>
      <c r="C121" s="20">
        <f>D120+G120-H120</f>
        <v>9435.4376998786302</v>
      </c>
      <c r="D121" s="17">
        <f>C121+(C121*0.03)</f>
        <v>9718.5008308749893</v>
      </c>
      <c r="E121" s="17">
        <f>C121/2500</f>
        <v>3.7741750799514522</v>
      </c>
      <c r="F121" s="28">
        <f>(D121-C121)/E121</f>
        <v>75.000000000000071</v>
      </c>
      <c r="G121" s="18"/>
      <c r="H121" s="18"/>
      <c r="I121" s="19">
        <f>E121*50/C121</f>
        <v>0.02</v>
      </c>
      <c r="J121" s="87"/>
    </row>
    <row r="122" spans="1:16" ht="13.5" thickBot="1">
      <c r="A122" s="103"/>
      <c r="B122" s="81">
        <f>B121+7</f>
        <v>43548</v>
      </c>
      <c r="C122" s="20">
        <f>D121+G121-H121</f>
        <v>9718.5008308749893</v>
      </c>
      <c r="D122" s="17">
        <f>C122+(C122*0.03)</f>
        <v>10010.055855801238</v>
      </c>
      <c r="E122" s="17">
        <f>C122/2500</f>
        <v>3.8874003323499959</v>
      </c>
      <c r="F122" s="28">
        <f>(D122-C122)/E122</f>
        <v>74.999999999999758</v>
      </c>
      <c r="G122" s="80"/>
      <c r="H122" s="80">
        <f>(D122-C109)*0.35</f>
        <v>1046.2214276270383</v>
      </c>
      <c r="I122" s="19">
        <f>E122*50/C122</f>
        <v>0.02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43555</v>
      </c>
      <c r="C124" s="20">
        <f>D122+G122-H122</f>
        <v>8963.8344281741993</v>
      </c>
      <c r="D124" s="17">
        <f>C124+(C124*0.03)</f>
        <v>9232.7494610194244</v>
      </c>
      <c r="E124" s="17">
        <f>C124/2500</f>
        <v>3.5855337712696795</v>
      </c>
      <c r="F124" s="28">
        <f>(D124-C124)/E124</f>
        <v>74.999999999999773</v>
      </c>
      <c r="G124" s="17"/>
      <c r="H124" s="18"/>
      <c r="I124" s="19">
        <f>E124*50/C124</f>
        <v>0.02</v>
      </c>
      <c r="J124" s="87"/>
    </row>
    <row r="125" spans="1:16">
      <c r="A125" s="102"/>
      <c r="B125" s="81">
        <f>B124+7</f>
        <v>43562</v>
      </c>
      <c r="C125" s="20">
        <f>D124+G124-H124</f>
        <v>9232.7494610194244</v>
      </c>
      <c r="D125" s="17">
        <f>C125+(C125*0.03)</f>
        <v>9509.7319448500075</v>
      </c>
      <c r="E125" s="17">
        <f>C125/2500</f>
        <v>3.69309978440777</v>
      </c>
      <c r="F125" s="28">
        <f>(D125-C125)/E125</f>
        <v>75.000000000000085</v>
      </c>
      <c r="G125" s="17"/>
      <c r="H125" s="18"/>
      <c r="I125" s="19">
        <f>E125*50/C125</f>
        <v>0.02</v>
      </c>
      <c r="J125" s="87"/>
      <c r="K125" s="31"/>
      <c r="L125" s="31"/>
    </row>
    <row r="126" spans="1:16">
      <c r="A126" s="102"/>
      <c r="B126" s="81">
        <f>B125+7</f>
        <v>43569</v>
      </c>
      <c r="C126" s="20">
        <f>D125+G125-H125</f>
        <v>9509.7319448500075</v>
      </c>
      <c r="D126" s="17">
        <f>C126+(C126*0.03)</f>
        <v>9795.023903195508</v>
      </c>
      <c r="E126" s="17">
        <f>C126/2500</f>
        <v>3.8038927779400029</v>
      </c>
      <c r="F126" s="28">
        <f>(D126-C126)/E126</f>
        <v>75.000000000000057</v>
      </c>
      <c r="G126" s="17"/>
      <c r="H126" s="18"/>
      <c r="I126" s="19">
        <f>E126*50/C126</f>
        <v>0.02</v>
      </c>
      <c r="J126" s="87"/>
      <c r="K126" s="31"/>
      <c r="L126" s="31"/>
    </row>
    <row r="127" spans="1:16" ht="13.5" thickBot="1">
      <c r="A127" s="103"/>
      <c r="B127" s="81">
        <f>B126+7</f>
        <v>43576</v>
      </c>
      <c r="C127" s="20">
        <f>D126+G126-H126</f>
        <v>9795.023903195508</v>
      </c>
      <c r="D127" s="17">
        <f>C127+(C127*0.03)</f>
        <v>10088.874620291374</v>
      </c>
      <c r="E127" s="17">
        <f>C127/2500</f>
        <v>3.9180095612782031</v>
      </c>
      <c r="F127" s="28">
        <f>(D127-C127)/E127</f>
        <v>75.000000000000085</v>
      </c>
      <c r="G127" s="80"/>
      <c r="H127" s="80"/>
      <c r="I127" s="19">
        <f>E127*50/C127</f>
        <v>0.02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43583</v>
      </c>
      <c r="C129" s="20">
        <f>D127+G127-H127</f>
        <v>10088.874620291374</v>
      </c>
      <c r="D129" s="17">
        <f>C129+(C129*0.03)</f>
        <v>10391.540858900114</v>
      </c>
      <c r="E129" s="17">
        <f>C129/2500</f>
        <v>4.035549848116549</v>
      </c>
      <c r="F129" s="28">
        <f>(D129-C129)/E129</f>
        <v>74.999999999999943</v>
      </c>
      <c r="G129" s="18"/>
      <c r="H129" s="18"/>
      <c r="I129" s="19">
        <f>E129*50/C129</f>
        <v>1.9999999999999997E-2</v>
      </c>
      <c r="J129" s="87"/>
    </row>
    <row r="130" spans="1:16">
      <c r="A130" s="102"/>
      <c r="B130" s="81">
        <f>B129+7</f>
        <v>43590</v>
      </c>
      <c r="C130" s="20">
        <f>D129+G129-H129</f>
        <v>10391.540858900114</v>
      </c>
      <c r="D130" s="17">
        <f>C130+(C130*0.03)</f>
        <v>10703.287084667118</v>
      </c>
      <c r="E130" s="17">
        <f>C130/2500</f>
        <v>4.1566163435600458</v>
      </c>
      <c r="F130" s="28">
        <f>(D130-C130)/E130</f>
        <v>74.999999999999929</v>
      </c>
      <c r="G130" s="18"/>
      <c r="H130" s="18"/>
      <c r="I130" s="19">
        <f>E130*50/C130</f>
        <v>0.02</v>
      </c>
      <c r="J130" s="87"/>
    </row>
    <row r="131" spans="1:16">
      <c r="A131" s="102"/>
      <c r="B131" s="81">
        <f>B130+7</f>
        <v>43597</v>
      </c>
      <c r="C131" s="20">
        <f>D130+G130-H130</f>
        <v>10703.287084667118</v>
      </c>
      <c r="D131" s="17">
        <f>C131+(C131*0.03)</f>
        <v>11024.385697207132</v>
      </c>
      <c r="E131" s="17">
        <f>C131/2500</f>
        <v>4.2813148338668467</v>
      </c>
      <c r="F131" s="28">
        <f>(D131-C131)/E131</f>
        <v>75.000000000000128</v>
      </c>
      <c r="G131" s="18"/>
      <c r="H131" s="18"/>
      <c r="I131" s="19">
        <f>E131*50/C131</f>
        <v>0.02</v>
      </c>
      <c r="J131" s="87"/>
    </row>
    <row r="132" spans="1:16" ht="13.5" thickBot="1">
      <c r="A132" s="103"/>
      <c r="B132" s="81">
        <f>B131+7</f>
        <v>43604</v>
      </c>
      <c r="C132" s="20">
        <f>D131+G131-H131</f>
        <v>11024.385697207132</v>
      </c>
      <c r="D132" s="17">
        <f>C132+(C132*0.03)</f>
        <v>11355.117268123346</v>
      </c>
      <c r="E132" s="17">
        <f>C132/2500</f>
        <v>4.4097542788828523</v>
      </c>
      <c r="F132" s="28">
        <f>(D132-C132)/E132</f>
        <v>75.000000000000014</v>
      </c>
      <c r="G132" s="80"/>
      <c r="H132" s="80"/>
      <c r="I132" s="19">
        <f>E132*50/C132</f>
        <v>0.02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43611</v>
      </c>
      <c r="C134" s="20">
        <f>D132+G132-H132</f>
        <v>11355.117268123346</v>
      </c>
      <c r="D134" s="17">
        <f>C134+(C134*0.03)</f>
        <v>11695.770786167046</v>
      </c>
      <c r="E134" s="17">
        <f>C134/2500</f>
        <v>4.5420469072493379</v>
      </c>
      <c r="F134" s="28">
        <f>(D134-C134)/E134</f>
        <v>75.000000000000014</v>
      </c>
      <c r="G134" s="18"/>
      <c r="H134" s="18"/>
      <c r="I134" s="19">
        <f>E134*50/C134</f>
        <v>0.02</v>
      </c>
      <c r="J134" s="87"/>
    </row>
    <row r="135" spans="1:16">
      <c r="A135" s="102"/>
      <c r="B135" s="81">
        <f>B134+7</f>
        <v>43618</v>
      </c>
      <c r="C135" s="20">
        <f>D134+G134-H134</f>
        <v>11695.770786167046</v>
      </c>
      <c r="D135" s="17">
        <f>C135+(C135*0.03)</f>
        <v>12046.643909752058</v>
      </c>
      <c r="E135" s="17">
        <f>C135/2500</f>
        <v>4.6783083144668183</v>
      </c>
      <c r="F135" s="28">
        <f>(D135-C135)/E135</f>
        <v>75.000000000000099</v>
      </c>
      <c r="G135" s="18"/>
      <c r="H135" s="18"/>
      <c r="I135" s="19">
        <f>E135*50/C135</f>
        <v>0.02</v>
      </c>
      <c r="J135" s="87"/>
    </row>
    <row r="136" spans="1:16">
      <c r="A136" s="102"/>
      <c r="B136" s="81">
        <f>B135+7</f>
        <v>43625</v>
      </c>
      <c r="C136" s="20">
        <f>D135+G135-H135</f>
        <v>12046.643909752058</v>
      </c>
      <c r="D136" s="17">
        <f>C136+(C136*0.03)</f>
        <v>12408.04322704462</v>
      </c>
      <c r="E136" s="17">
        <f>C136/2500</f>
        <v>4.8186575639008229</v>
      </c>
      <c r="F136" s="28">
        <f>(D136-C136)/E136</f>
        <v>75.000000000000071</v>
      </c>
      <c r="G136" s="18"/>
      <c r="H136" s="18"/>
      <c r="I136" s="19">
        <f>E136*50/C136</f>
        <v>0.02</v>
      </c>
      <c r="J136" s="87"/>
    </row>
    <row r="137" spans="1:16" ht="13.5" thickBot="1">
      <c r="A137" s="103"/>
      <c r="B137" s="81">
        <f>B136+7</f>
        <v>43632</v>
      </c>
      <c r="C137" s="20">
        <f>D136+G136-H136</f>
        <v>12408.04322704462</v>
      </c>
      <c r="D137" s="17">
        <f>C137+(C137*0.03)</f>
        <v>12780.284523855958</v>
      </c>
      <c r="E137" s="17">
        <f>C137/2500</f>
        <v>4.9632172908178482</v>
      </c>
      <c r="F137" s="28">
        <f>(D137-C137)/E137</f>
        <v>74.999999999999986</v>
      </c>
      <c r="G137" s="80"/>
      <c r="H137" s="80">
        <f>(D137-C124)*0.35</f>
        <v>1335.7575334886155</v>
      </c>
      <c r="I137" s="19">
        <f>E137*50/C137</f>
        <v>0.02</v>
      </c>
      <c r="J137" s="87"/>
      <c r="K137" s="104" t="s">
        <v>47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43639</v>
      </c>
      <c r="C139" s="20">
        <f>D137+G137-H137</f>
        <v>11444.526990367343</v>
      </c>
      <c r="D139" s="17">
        <f>C139+(C139*0.03)</f>
        <v>11787.862800078363</v>
      </c>
      <c r="E139" s="17">
        <f>C139/2500</f>
        <v>4.5778107961469372</v>
      </c>
      <c r="F139" s="28">
        <f>(D139-C139)/E139</f>
        <v>74.999999999999815</v>
      </c>
      <c r="G139" s="18"/>
      <c r="H139" s="18"/>
      <c r="I139" s="19">
        <f>E139*50/C139</f>
        <v>0.02</v>
      </c>
      <c r="J139" s="87"/>
    </row>
    <row r="140" spans="1:16">
      <c r="A140" s="102"/>
      <c r="B140" s="81">
        <f>B139+7</f>
        <v>43646</v>
      </c>
      <c r="C140" s="20">
        <f>D139+G139-H139</f>
        <v>11787.862800078363</v>
      </c>
      <c r="D140" s="17">
        <f>C140+(C140*0.03)</f>
        <v>12141.498684080714</v>
      </c>
      <c r="E140" s="17">
        <f>C140/2500</f>
        <v>4.7151451200313454</v>
      </c>
      <c r="F140" s="28">
        <f>(D140-C140)/E140</f>
        <v>75.000000000000085</v>
      </c>
      <c r="G140" s="18"/>
      <c r="H140" s="18"/>
      <c r="I140" s="19">
        <f>E140*50/C140</f>
        <v>0.02</v>
      </c>
      <c r="J140" s="87"/>
    </row>
    <row r="141" spans="1:16">
      <c r="A141" s="102"/>
      <c r="B141" s="81">
        <f>B140+7</f>
        <v>43653</v>
      </c>
      <c r="C141" s="20">
        <f>D140+G140-H140</f>
        <v>12141.498684080714</v>
      </c>
      <c r="D141" s="17">
        <f>C141+(C141*0.03)</f>
        <v>12505.743644603135</v>
      </c>
      <c r="E141" s="17">
        <f>C141/2500</f>
        <v>4.8565994736322855</v>
      </c>
      <c r="F141" s="28">
        <f>(D141-C141)/E141</f>
        <v>74.999999999999915</v>
      </c>
      <c r="G141" s="18"/>
      <c r="H141" s="18"/>
      <c r="I141" s="19">
        <f>E141*50/C141</f>
        <v>1.9999999999999997E-2</v>
      </c>
      <c r="J141" s="87"/>
    </row>
    <row r="142" spans="1:16" ht="13.5" thickBot="1">
      <c r="A142" s="103"/>
      <c r="B142" s="81">
        <f>B141+7</f>
        <v>43660</v>
      </c>
      <c r="C142" s="20">
        <f>D141+G141-H141</f>
        <v>12505.743644603135</v>
      </c>
      <c r="D142" s="17">
        <f>C142+(C142*0.03)</f>
        <v>12880.915953941229</v>
      </c>
      <c r="E142" s="17">
        <f>C142/2500</f>
        <v>5.0022974578412542</v>
      </c>
      <c r="F142" s="28">
        <f>(D142-C142)/E142</f>
        <v>74.999999999999858</v>
      </c>
      <c r="G142" s="80"/>
      <c r="H142" s="80"/>
      <c r="I142" s="19">
        <f>E142*50/C142</f>
        <v>0.02</v>
      </c>
      <c r="J142" s="87"/>
      <c r="N142" s="86"/>
      <c r="O142" s="86"/>
      <c r="P142" s="86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43667</v>
      </c>
      <c r="C144" s="20">
        <f>D142+G142-H142</f>
        <v>12880.915953941229</v>
      </c>
      <c r="D144" s="17">
        <f>C144+(C144*0.03)</f>
        <v>13267.343432559464</v>
      </c>
      <c r="E144" s="17">
        <f>C144/2500</f>
        <v>5.1523663815764911</v>
      </c>
      <c r="F144" s="28">
        <f>(D144-C144)/E144</f>
        <v>74.999999999999815</v>
      </c>
      <c r="G144" s="18"/>
      <c r="H144" s="18"/>
      <c r="I144" s="19">
        <f>E144*50/C144</f>
        <v>1.9999999999999997E-2</v>
      </c>
      <c r="J144" s="87"/>
    </row>
    <row r="145" spans="1:16">
      <c r="A145" s="102"/>
      <c r="B145" s="81">
        <f>B144+7</f>
        <v>43674</v>
      </c>
      <c r="C145" s="20">
        <f>D144+G144-H144</f>
        <v>13267.343432559464</v>
      </c>
      <c r="D145" s="17">
        <f>C145+(C145*0.03)</f>
        <v>13665.363735536248</v>
      </c>
      <c r="E145" s="17">
        <f>C145/2500</f>
        <v>5.3069373730237857</v>
      </c>
      <c r="F145" s="28">
        <f>(D145-C145)/E145</f>
        <v>74.999999999999929</v>
      </c>
      <c r="G145" s="18"/>
      <c r="H145" s="18"/>
      <c r="I145" s="19">
        <f>E145*50/C145</f>
        <v>0.02</v>
      </c>
      <c r="J145" s="87"/>
    </row>
    <row r="146" spans="1:16">
      <c r="A146" s="102"/>
      <c r="B146" s="81">
        <f>B145+7</f>
        <v>43681</v>
      </c>
      <c r="C146" s="20">
        <f>D145+G145-H145</f>
        <v>13665.363735536248</v>
      </c>
      <c r="D146" s="17">
        <f>C146+(C146*0.03)</f>
        <v>14075.324647602336</v>
      </c>
      <c r="E146" s="17">
        <f>C146/2500</f>
        <v>5.4661454942144996</v>
      </c>
      <c r="F146" s="28">
        <f>(D146-C146)/E146</f>
        <v>75.000000000000099</v>
      </c>
      <c r="G146" s="18"/>
      <c r="H146" s="18"/>
      <c r="I146" s="19">
        <f>E146*50/C146</f>
        <v>0.02</v>
      </c>
      <c r="J146" s="87"/>
    </row>
    <row r="147" spans="1:16" ht="13.5" thickBot="1">
      <c r="A147" s="103"/>
      <c r="B147" s="81">
        <f>B146+7</f>
        <v>43688</v>
      </c>
      <c r="C147" s="20">
        <f>D146+G146-H146</f>
        <v>14075.324647602336</v>
      </c>
      <c r="D147" s="17">
        <f>C147+(C147*0.03)</f>
        <v>14497.584387030405</v>
      </c>
      <c r="E147" s="17">
        <f>C147/2500</f>
        <v>5.6301298590409345</v>
      </c>
      <c r="F147" s="28">
        <f>(D147-C147)/E147</f>
        <v>74.999999999999844</v>
      </c>
      <c r="G147" s="80"/>
      <c r="H147" s="80"/>
      <c r="I147" s="19">
        <f>E147*50/C147</f>
        <v>2.0000000000000004E-2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43695</v>
      </c>
      <c r="C149" s="20">
        <f>D147+G147-H147</f>
        <v>14497.584387030405</v>
      </c>
      <c r="D149" s="17">
        <f>C149+(C149*0.03)</f>
        <v>14932.511918641318</v>
      </c>
      <c r="E149" s="17">
        <f>C149/2500</f>
        <v>5.7990337548121618</v>
      </c>
      <c r="F149" s="28">
        <f>(D149-C149)/E149</f>
        <v>75.000000000000043</v>
      </c>
      <c r="G149" s="18"/>
      <c r="H149" s="18"/>
      <c r="I149" s="19">
        <f>E149*50/C149</f>
        <v>1.9999999999999997E-2</v>
      </c>
      <c r="J149" s="87"/>
    </row>
    <row r="150" spans="1:16">
      <c r="A150" s="102"/>
      <c r="B150" s="81">
        <f>B149+7</f>
        <v>43702</v>
      </c>
      <c r="C150" s="20">
        <f>D149+G149-H149</f>
        <v>14932.511918641318</v>
      </c>
      <c r="D150" s="17">
        <f>C150+(C150*0.03)</f>
        <v>15380.487276200558</v>
      </c>
      <c r="E150" s="17">
        <f>C150/2500</f>
        <v>5.9730047674565272</v>
      </c>
      <c r="F150" s="28">
        <f>(D150-C150)/E150</f>
        <v>75.000000000000142</v>
      </c>
      <c r="G150" s="18"/>
      <c r="H150" s="18"/>
      <c r="I150" s="19">
        <f>E150*50/C150</f>
        <v>0.02</v>
      </c>
      <c r="J150" s="87"/>
    </row>
    <row r="151" spans="1:16">
      <c r="A151" s="102"/>
      <c r="B151" s="81">
        <f>B150+7</f>
        <v>43709</v>
      </c>
      <c r="C151" s="20">
        <f>D150+G150-H150</f>
        <v>15380.487276200558</v>
      </c>
      <c r="D151" s="17">
        <f>C151+(C151*0.03)</f>
        <v>15841.901894486575</v>
      </c>
      <c r="E151" s="17">
        <f>C151/2500</f>
        <v>6.1521949104802234</v>
      </c>
      <c r="F151" s="28">
        <f>(D151-C151)/E151</f>
        <v>75</v>
      </c>
      <c r="G151" s="18"/>
      <c r="H151" s="18"/>
      <c r="I151" s="19">
        <f>E151*50/C151</f>
        <v>0.02</v>
      </c>
      <c r="J151" s="87"/>
    </row>
    <row r="152" spans="1:16" ht="13.5" thickBot="1">
      <c r="A152" s="103"/>
      <c r="B152" s="81">
        <f>B151+7</f>
        <v>43716</v>
      </c>
      <c r="C152" s="20">
        <f>D151+G151-H151</f>
        <v>15841.901894486575</v>
      </c>
      <c r="D152" s="17">
        <f>C152+(C152*0.03)</f>
        <v>16317.158951321171</v>
      </c>
      <c r="E152" s="17">
        <f>C152/2500</f>
        <v>6.3367607577946297</v>
      </c>
      <c r="F152" s="28">
        <f>(D152-C152)/E152</f>
        <v>74.999999999999872</v>
      </c>
      <c r="G152" s="80"/>
      <c r="H152" s="80">
        <f>(D152-C139)*0.35</f>
        <v>1705.4211863338396</v>
      </c>
      <c r="I152" s="19">
        <f>E152*50/C152</f>
        <v>0.02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43723</v>
      </c>
      <c r="C154" s="20">
        <f>D152+G152-H152</f>
        <v>14611.737764987331</v>
      </c>
      <c r="D154" s="17">
        <f>C154+(C154*0.03)</f>
        <v>15050.08989793695</v>
      </c>
      <c r="E154" s="17">
        <f>C154/2500</f>
        <v>5.8446951059949326</v>
      </c>
      <c r="F154" s="28">
        <f>(D154-C154)/E154</f>
        <v>74.999999999999972</v>
      </c>
      <c r="G154" s="17"/>
      <c r="H154" s="79"/>
      <c r="I154" s="19">
        <f>E154*50/C154</f>
        <v>0.02</v>
      </c>
      <c r="J154" s="87"/>
    </row>
    <row r="155" spans="1:16">
      <c r="A155" s="102"/>
      <c r="B155" s="81">
        <f>B154+7</f>
        <v>43730</v>
      </c>
      <c r="C155" s="20">
        <f>D154+G154-H154</f>
        <v>15050.08989793695</v>
      </c>
      <c r="D155" s="17">
        <f>C155+(C155*0.03)</f>
        <v>15501.592594875059</v>
      </c>
      <c r="E155" s="17">
        <f>C155/2500</f>
        <v>6.0200359591747805</v>
      </c>
      <c r="F155" s="28">
        <f>(D155-C155)/E155</f>
        <v>75.000000000000043</v>
      </c>
      <c r="G155" s="17"/>
      <c r="H155" s="79"/>
      <c r="I155" s="19">
        <f>E155*50/C155</f>
        <v>0.02</v>
      </c>
      <c r="J155" s="87"/>
    </row>
    <row r="156" spans="1:16">
      <c r="A156" s="102"/>
      <c r="B156" s="81">
        <f>B155+7</f>
        <v>43737</v>
      </c>
      <c r="C156" s="20">
        <f>D155+G155-H155</f>
        <v>15501.592594875059</v>
      </c>
      <c r="D156" s="17">
        <f>C156+(C156*0.03)</f>
        <v>15966.640372721311</v>
      </c>
      <c r="E156" s="17">
        <f>C156/2500</f>
        <v>6.200637037950024</v>
      </c>
      <c r="F156" s="28">
        <f>(D156-C156)/E156</f>
        <v>75.000000000000014</v>
      </c>
      <c r="G156" s="17"/>
      <c r="H156" s="79"/>
      <c r="I156" s="19">
        <f>E156*50/C156</f>
        <v>0.02</v>
      </c>
      <c r="J156" s="87"/>
    </row>
    <row r="157" spans="1:16" ht="13.5" thickBot="1">
      <c r="A157" s="103"/>
      <c r="B157" s="81">
        <f>B156+7</f>
        <v>43744</v>
      </c>
      <c r="C157" s="20">
        <f>D156+G156-H156</f>
        <v>15966.640372721311</v>
      </c>
      <c r="D157" s="17">
        <f>C157+(C157*0.03)</f>
        <v>16445.63958390295</v>
      </c>
      <c r="E157" s="17">
        <f>C157/2500</f>
        <v>6.3866561490885241</v>
      </c>
      <c r="F157" s="28">
        <f>(D157-C157)/E157</f>
        <v>74.999999999999972</v>
      </c>
      <c r="G157" s="80"/>
      <c r="H157" s="80"/>
      <c r="I157" s="19">
        <f>E157*50/C157</f>
        <v>1.9999999999999997E-2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43751</v>
      </c>
      <c r="C159" s="20">
        <f>D157+G157-H157</f>
        <v>16445.63958390295</v>
      </c>
      <c r="D159" s="17">
        <f>C159+(C159*0.03)</f>
        <v>16939.008771420038</v>
      </c>
      <c r="E159" s="17">
        <f>C159/2500</f>
        <v>6.5782558335611796</v>
      </c>
      <c r="F159" s="28">
        <f>(D159-C159)/E159</f>
        <v>74.999999999999929</v>
      </c>
      <c r="G159" s="18"/>
      <c r="H159" s="18"/>
      <c r="I159" s="19">
        <f>E159*50/C159</f>
        <v>1.9999999999999997E-2</v>
      </c>
      <c r="J159" s="87"/>
    </row>
    <row r="160" spans="1:16">
      <c r="A160" s="102"/>
      <c r="B160" s="81">
        <f>B159+7</f>
        <v>43758</v>
      </c>
      <c r="C160" s="20">
        <f>D159+G159-H159</f>
        <v>16939.008771420038</v>
      </c>
      <c r="D160" s="17">
        <f>C160+(C160*0.03)</f>
        <v>17447.17903456264</v>
      </c>
      <c r="E160" s="17">
        <f>C160/2500</f>
        <v>6.7756035085680155</v>
      </c>
      <c r="F160" s="28">
        <f>(D160-C160)/E160</f>
        <v>75.000000000000043</v>
      </c>
      <c r="G160" s="18"/>
      <c r="H160" s="18"/>
      <c r="I160" s="19">
        <f>E160*50/C160</f>
        <v>0.02</v>
      </c>
      <c r="J160" s="87"/>
    </row>
    <row r="161" spans="1:16">
      <c r="A161" s="102"/>
      <c r="B161" s="81">
        <f>B160+7</f>
        <v>43765</v>
      </c>
      <c r="C161" s="20">
        <f>D160+G160-H160</f>
        <v>17447.17903456264</v>
      </c>
      <c r="D161" s="17">
        <f>C161+(C161*0.03)</f>
        <v>17970.594405599521</v>
      </c>
      <c r="E161" s="17">
        <f>C161/2500</f>
        <v>6.9788716138250555</v>
      </c>
      <c r="F161" s="28">
        <f>(D161-C161)/E161</f>
        <v>75.000000000000256</v>
      </c>
      <c r="G161" s="18"/>
      <c r="H161" s="18"/>
      <c r="I161" s="19">
        <f>E161*50/C161</f>
        <v>1.9999999999999997E-2</v>
      </c>
      <c r="J161" s="87"/>
    </row>
    <row r="162" spans="1:16" ht="13.5" thickBot="1">
      <c r="A162" s="103"/>
      <c r="B162" s="81">
        <f>B161+7</f>
        <v>43772</v>
      </c>
      <c r="C162" s="20">
        <f>D161+G161-H161</f>
        <v>17970.594405599521</v>
      </c>
      <c r="D162" s="17">
        <f>C162+(C162*0.03)</f>
        <v>18509.712237767508</v>
      </c>
      <c r="E162" s="17">
        <f>C162/2500</f>
        <v>7.1882377622398081</v>
      </c>
      <c r="F162" s="28">
        <f>(D162-C162)/E162</f>
        <v>75.000000000000227</v>
      </c>
      <c r="G162" s="80"/>
      <c r="H162" s="80"/>
      <c r="I162" s="19">
        <f>E162*50/C162</f>
        <v>1.9999999999999997E-2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43779</v>
      </c>
      <c r="C164" s="20">
        <f>D162+G162-H162</f>
        <v>18509.712237767508</v>
      </c>
      <c r="D164" s="17">
        <f>C164+(C164*0.03)</f>
        <v>19065.003604900532</v>
      </c>
      <c r="E164" s="17">
        <f>C164/2500</f>
        <v>7.4038848951070033</v>
      </c>
      <c r="F164" s="28">
        <f>(D164-C164)/E164</f>
        <v>74.999999999999872</v>
      </c>
      <c r="G164" s="18"/>
      <c r="H164" s="18"/>
      <c r="I164" s="19">
        <f>E164*50/C164</f>
        <v>0.02</v>
      </c>
      <c r="J164" s="87"/>
    </row>
    <row r="165" spans="1:16">
      <c r="A165" s="102"/>
      <c r="B165" s="81">
        <f>B164+7</f>
        <v>43786</v>
      </c>
      <c r="C165" s="20">
        <f>D164+G164-H164</f>
        <v>19065.003604900532</v>
      </c>
      <c r="D165" s="17">
        <f>C165+(C165*0.03)</f>
        <v>19636.953713047547</v>
      </c>
      <c r="E165" s="17">
        <f>C165/2500</f>
        <v>7.6260014419602129</v>
      </c>
      <c r="F165" s="28">
        <f>(D165-C165)/E165</f>
        <v>74.999999999999915</v>
      </c>
      <c r="G165" s="18"/>
      <c r="H165" s="18"/>
      <c r="I165" s="19">
        <f>E165*50/C165</f>
        <v>0.02</v>
      </c>
      <c r="J165" s="87"/>
      <c r="K165" s="31"/>
      <c r="L165" s="31"/>
    </row>
    <row r="166" spans="1:16">
      <c r="A166" s="102"/>
      <c r="B166" s="81">
        <f>B165+7</f>
        <v>43793</v>
      </c>
      <c r="C166" s="20">
        <f>D165+G165-H165</f>
        <v>19636.953713047547</v>
      </c>
      <c r="D166" s="17">
        <f>C166+(C166*0.03)</f>
        <v>20226.062324438975</v>
      </c>
      <c r="E166" s="17">
        <f>C166/2500</f>
        <v>7.8547814852190188</v>
      </c>
      <c r="F166" s="28">
        <f>(D166-C166)/E166</f>
        <v>75.000000000000199</v>
      </c>
      <c r="G166" s="18"/>
      <c r="H166" s="18"/>
      <c r="I166" s="19">
        <f>E166*50/C166</f>
        <v>0.02</v>
      </c>
      <c r="J166" s="87"/>
      <c r="K166" s="31"/>
      <c r="L166" s="31"/>
    </row>
    <row r="167" spans="1:16" ht="13.5" thickBot="1">
      <c r="A167" s="103"/>
      <c r="B167" s="81">
        <f>B166+7</f>
        <v>43800</v>
      </c>
      <c r="C167" s="20">
        <f>D166+G166-H166</f>
        <v>20226.062324438975</v>
      </c>
      <c r="D167" s="17">
        <f>C167+(C167*0.03)</f>
        <v>20832.844194172143</v>
      </c>
      <c r="E167" s="17">
        <f>C167/2500</f>
        <v>8.0904249297755904</v>
      </c>
      <c r="F167" s="28">
        <f>(D167-C167)/E167</f>
        <v>74.999999999999801</v>
      </c>
      <c r="G167" s="80"/>
      <c r="H167" s="80">
        <f>(D167-C154)*0.35</f>
        <v>2177.3872502146842</v>
      </c>
      <c r="I167" s="19">
        <f>E167*50/C167</f>
        <v>0.02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43807</v>
      </c>
      <c r="C169" s="20">
        <f>D167+G167-H167</f>
        <v>18655.456943957459</v>
      </c>
      <c r="D169" s="17">
        <f>C169+(C169*0.03)</f>
        <v>19215.120652276182</v>
      </c>
      <c r="E169" s="17">
        <f>C169/2500</f>
        <v>7.4621827775829832</v>
      </c>
      <c r="F169" s="28">
        <f>(D169-C169)/E169</f>
        <v>74.999999999999943</v>
      </c>
      <c r="G169" s="18"/>
      <c r="H169" s="18"/>
      <c r="I169" s="19">
        <f>E169*50/C169</f>
        <v>0.02</v>
      </c>
      <c r="J169" s="87"/>
    </row>
    <row r="170" spans="1:16">
      <c r="A170" s="102"/>
      <c r="B170" s="81">
        <f>B169+7</f>
        <v>43814</v>
      </c>
      <c r="C170" s="20">
        <f>D169+G169-H169</f>
        <v>19215.120652276182</v>
      </c>
      <c r="D170" s="17">
        <f>C170+(C170*0.03)</f>
        <v>19791.574271844467</v>
      </c>
      <c r="E170" s="17">
        <f>C170/2500</f>
        <v>7.6860482609104732</v>
      </c>
      <c r="F170" s="28">
        <f>(D170-C170)/E170</f>
        <v>74.999999999999929</v>
      </c>
      <c r="G170" s="18"/>
      <c r="H170" s="18"/>
      <c r="I170" s="19">
        <f>E170*50/C170</f>
        <v>0.02</v>
      </c>
      <c r="J170" s="87"/>
    </row>
    <row r="171" spans="1:16">
      <c r="A171" s="102"/>
      <c r="B171" s="81">
        <f>B170+7</f>
        <v>43821</v>
      </c>
      <c r="C171" s="20">
        <f>D170+G170-H170</f>
        <v>19791.574271844467</v>
      </c>
      <c r="D171" s="17">
        <f>C171+(C171*0.03)</f>
        <v>20385.321499999802</v>
      </c>
      <c r="E171" s="17">
        <f>C171/2500</f>
        <v>7.916629708737787</v>
      </c>
      <c r="F171" s="28">
        <f>(D171-C171)/E171</f>
        <v>75.000000000000071</v>
      </c>
      <c r="G171" s="18"/>
      <c r="H171" s="18"/>
      <c r="I171" s="19">
        <f>E171*50/C171</f>
        <v>0.02</v>
      </c>
      <c r="J171" s="87"/>
    </row>
    <row r="172" spans="1:16" ht="13.5" thickBot="1">
      <c r="A172" s="103"/>
      <c r="B172" s="81">
        <f>B171+7</f>
        <v>43828</v>
      </c>
      <c r="C172" s="20">
        <f>D171+G171-H171</f>
        <v>20385.321499999802</v>
      </c>
      <c r="D172" s="17">
        <f>C172+(C172*0.03)</f>
        <v>20996.881144999796</v>
      </c>
      <c r="E172" s="17">
        <f>C172/2500</f>
        <v>8.15412859999992</v>
      </c>
      <c r="F172" s="28">
        <f>(D172-C172)/E172</f>
        <v>74.999999999999986</v>
      </c>
      <c r="G172" s="80"/>
      <c r="H172" s="80"/>
      <c r="I172" s="19">
        <f>E172*50/C172</f>
        <v>1.9999999999999997E-2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43835</v>
      </c>
      <c r="C174" s="20">
        <f>D172+G172-H172</f>
        <v>20996.881144999796</v>
      </c>
      <c r="D174" s="17">
        <f>C174+(C174*0.03)</f>
        <v>21626.787579349788</v>
      </c>
      <c r="E174" s="17">
        <f>C174/2500</f>
        <v>8.3987524579999189</v>
      </c>
      <c r="F174" s="28">
        <f>(D174-C174)/E174</f>
        <v>74.999999999999801</v>
      </c>
      <c r="G174" s="18"/>
      <c r="H174" s="18"/>
      <c r="I174" s="19">
        <f>E174*50/C174</f>
        <v>2.0000000000000004E-2</v>
      </c>
      <c r="J174" s="87"/>
    </row>
    <row r="175" spans="1:16">
      <c r="A175" s="102"/>
      <c r="B175" s="81">
        <f>B174+7</f>
        <v>43842</v>
      </c>
      <c r="C175" s="20">
        <f>D174+G174-H174</f>
        <v>21626.787579349788</v>
      </c>
      <c r="D175" s="17">
        <f>C175+(C175*0.03)</f>
        <v>22275.591206730282</v>
      </c>
      <c r="E175" s="17">
        <f>C175/2500</f>
        <v>8.6507150317399155</v>
      </c>
      <c r="F175" s="28">
        <f>(D175-C175)/E175</f>
        <v>75</v>
      </c>
      <c r="G175" s="18"/>
      <c r="H175" s="18"/>
      <c r="I175" s="19">
        <f>E175*50/C175</f>
        <v>0.02</v>
      </c>
      <c r="J175" s="87"/>
    </row>
    <row r="176" spans="1:16">
      <c r="A176" s="102"/>
      <c r="B176" s="81">
        <f>B175+7</f>
        <v>43849</v>
      </c>
      <c r="C176" s="20">
        <f>D175+G175-H175</f>
        <v>22275.591206730282</v>
      </c>
      <c r="D176" s="17">
        <f>C176+(C176*0.03)</f>
        <v>22943.858942932191</v>
      </c>
      <c r="E176" s="17">
        <f>C176/2500</f>
        <v>8.9102364826921132</v>
      </c>
      <c r="F176" s="28">
        <f>(D176-C176)/E176</f>
        <v>75.000000000000099</v>
      </c>
      <c r="G176" s="18"/>
      <c r="H176" s="18"/>
      <c r="I176" s="19">
        <f>E176*50/C176</f>
        <v>0.02</v>
      </c>
      <c r="J176" s="87"/>
    </row>
    <row r="177" spans="1:16" ht="13.5" thickBot="1">
      <c r="A177" s="103"/>
      <c r="B177" s="81">
        <f>B176+7</f>
        <v>43856</v>
      </c>
      <c r="C177" s="20">
        <f>D176+G176-H176</f>
        <v>22943.858942932191</v>
      </c>
      <c r="D177" s="17">
        <f>C177+(C177*0.03)</f>
        <v>23632.174711220156</v>
      </c>
      <c r="E177" s="17">
        <f>C177/2500</f>
        <v>9.1775435771728766</v>
      </c>
      <c r="F177" s="28">
        <f>(D177-C177)/E177</f>
        <v>74.999999999999872</v>
      </c>
      <c r="G177" s="80"/>
      <c r="H177" s="80">
        <f>(D177-C169)*0.35</f>
        <v>1741.8512185419438</v>
      </c>
      <c r="I177" s="19">
        <f>E177*50/C177</f>
        <v>0.02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4:A137"/>
    <mergeCell ref="K137:P137"/>
    <mergeCell ref="A139:A142"/>
    <mergeCell ref="A144:A147"/>
    <mergeCell ref="K147:P147"/>
    <mergeCell ref="A119:A122"/>
    <mergeCell ref="K122:P122"/>
    <mergeCell ref="A124:A127"/>
    <mergeCell ref="K127:P127"/>
    <mergeCell ref="A129:A132"/>
    <mergeCell ref="K132:P132"/>
    <mergeCell ref="A104:A107"/>
    <mergeCell ref="K107:P107"/>
    <mergeCell ref="A109:A112"/>
    <mergeCell ref="K112:P112"/>
    <mergeCell ref="A114:A117"/>
    <mergeCell ref="K117:P117"/>
    <mergeCell ref="A89:A92"/>
    <mergeCell ref="K92:P92"/>
    <mergeCell ref="A94:A97"/>
    <mergeCell ref="K97:P97"/>
    <mergeCell ref="A99:A102"/>
    <mergeCell ref="K102:P102"/>
    <mergeCell ref="A74:A77"/>
    <mergeCell ref="K77:P77"/>
    <mergeCell ref="A79:A82"/>
    <mergeCell ref="K82:P82"/>
    <mergeCell ref="A84:A87"/>
    <mergeCell ref="K87:P87"/>
    <mergeCell ref="A59:A62"/>
    <mergeCell ref="K62:P62"/>
    <mergeCell ref="A64:A67"/>
    <mergeCell ref="K67:P67"/>
    <mergeCell ref="A69:A72"/>
    <mergeCell ref="K72:P72"/>
    <mergeCell ref="A44:A47"/>
    <mergeCell ref="K47:P47"/>
    <mergeCell ref="A49:A52"/>
    <mergeCell ref="K52:P52"/>
    <mergeCell ref="A54:A57"/>
    <mergeCell ref="K57:P57"/>
    <mergeCell ref="A29:A32"/>
    <mergeCell ref="K32:P32"/>
    <mergeCell ref="A34:A37"/>
    <mergeCell ref="K37:P37"/>
    <mergeCell ref="A39:A42"/>
    <mergeCell ref="K42:P42"/>
    <mergeCell ref="A14:A17"/>
    <mergeCell ref="K17:P17"/>
    <mergeCell ref="A19:A22"/>
    <mergeCell ref="K22:P22"/>
    <mergeCell ref="A24:A27"/>
    <mergeCell ref="K27:P2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234"/>
  <sheetViews>
    <sheetView topLeftCell="A120" workbookViewId="0">
      <selection activeCell="B125" sqref="B125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39.54296875" customWidth="1"/>
    <col min="14" max="14" width="20.26953125" bestFit="1" customWidth="1"/>
  </cols>
  <sheetData>
    <row r="1" spans="1:13" ht="15" thickBot="1">
      <c r="A1" s="111" t="s">
        <v>50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3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14" t="s">
        <v>48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6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  <c r="M102" s="1"/>
      <c r="N102" s="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  <c r="M107" s="1"/>
      <c r="N107" s="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Harm_Perfomance!H17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3947.367547058625</v>
      </c>
      <c r="C120" s="17">
        <f>B120+(B120*0.09)</f>
        <v>4302.6306262939015</v>
      </c>
      <c r="D120" s="17">
        <f>B120/3000</f>
        <v>1.3157891823528749</v>
      </c>
      <c r="E120" s="34">
        <f>(C120-B120)/D120</f>
        <v>270.00000000000028</v>
      </c>
      <c r="F120" s="18">
        <f>RichS_Perfomance!H17</f>
        <v>5.8696377923042178</v>
      </c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4308.5002640862058</v>
      </c>
      <c r="C121" s="17">
        <f>B121+(B121*-0.0353)</f>
        <v>4156.4102047639626</v>
      </c>
      <c r="D121" s="17">
        <f>B121/3000</f>
        <v>1.436166754695402</v>
      </c>
      <c r="E121" s="37">
        <f>(C121-B121)/D121</f>
        <v>-105.90000000000008</v>
      </c>
      <c r="F121" s="26">
        <f>Dam_Perfomance!H32+Rud_Perfomance!H32</f>
        <v>5.8692151239988561</v>
      </c>
      <c r="G121" s="18"/>
      <c r="H121" s="19">
        <f>D121*50/B121</f>
        <v>1.666666666666667E-2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4162.2794198879619</v>
      </c>
      <c r="C123" s="17">
        <f>B123+(B123*-0.1562)</f>
        <v>3512.1313745014622</v>
      </c>
      <c r="D123" s="17">
        <f>B123/3000</f>
        <v>1.3874264732959873</v>
      </c>
      <c r="E123" s="98">
        <f>(C123-B123)/D123</f>
        <v>-468.6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3512.1313745014622</v>
      </c>
      <c r="C124" s="17">
        <f>B124+(B124*0.081)</f>
        <v>3796.6140158360809</v>
      </c>
      <c r="D124" s="17">
        <f>B124/2500</f>
        <v>1.4048525498005848</v>
      </c>
      <c r="E124" s="34">
        <f>(C124-B124)/D124</f>
        <v>202.50000000000014</v>
      </c>
      <c r="F124" s="18"/>
      <c r="G124" s="18"/>
      <c r="H124" s="19">
        <f>D124*50/B124</f>
        <v>1.9999999999999997E-2</v>
      </c>
      <c r="I124" s="43"/>
      <c r="J124" s="18"/>
      <c r="K124" s="43"/>
      <c r="L124" s="9"/>
    </row>
    <row r="125" spans="1:14" s="1" customFormat="1" ht="14.5">
      <c r="A125" s="15">
        <f>A124+7</f>
        <v>43065</v>
      </c>
      <c r="B125" s="32">
        <f>C124+F124-G124</f>
        <v>3796.6140158360809</v>
      </c>
      <c r="C125" s="17">
        <f>B125+(B125*0.03)</f>
        <v>3910.5124363111631</v>
      </c>
      <c r="D125" s="17">
        <f>B125/2500</f>
        <v>1.5186456063344322</v>
      </c>
      <c r="E125" s="28">
        <f>(C125-B125)/D125</f>
        <v>74.999999999999901</v>
      </c>
      <c r="F125" s="18"/>
      <c r="G125" s="18"/>
      <c r="H125" s="19">
        <f>D125*50/B125</f>
        <v>0.02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3910.5124363111631</v>
      </c>
      <c r="C126" s="17">
        <f>B126+(B126*0.03)</f>
        <v>4027.8278094004982</v>
      </c>
      <c r="D126" s="17">
        <f>B126/2500</f>
        <v>1.5642049745244653</v>
      </c>
      <c r="E126" s="28">
        <f>(C126-B126)/D126</f>
        <v>75.000000000000085</v>
      </c>
      <c r="F126" s="18"/>
      <c r="G126" s="18"/>
      <c r="H126" s="19">
        <f>D126*50/B126</f>
        <v>0.02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4027.8278094004982</v>
      </c>
      <c r="C128" s="17">
        <f>B128+(B128*0.03)</f>
        <v>4148.6626436825127</v>
      </c>
      <c r="D128" s="17">
        <f>B128/2500</f>
        <v>1.6111311237601993</v>
      </c>
      <c r="E128" s="28">
        <f>(C128-B128)/D128</f>
        <v>74.999999999999744</v>
      </c>
      <c r="F128" s="26"/>
      <c r="G128" s="18"/>
      <c r="H128" s="19">
        <f>D128*50/B128</f>
        <v>0.02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4148.6626436825127</v>
      </c>
      <c r="C129" s="17">
        <f>B129+(B129*0.03)</f>
        <v>4273.1225229929878</v>
      </c>
      <c r="D129" s="17">
        <f>B129/2500</f>
        <v>1.659465057473005</v>
      </c>
      <c r="E129" s="28">
        <f>(C129-B129)/D129</f>
        <v>74.999999999999844</v>
      </c>
      <c r="F129" s="18"/>
      <c r="G129" s="18"/>
      <c r="H129" s="19">
        <f>D129*50/B129</f>
        <v>0.02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4273.1225229929878</v>
      </c>
      <c r="C130" s="17">
        <f>B130+(B130*0.03)</f>
        <v>4401.3161986827772</v>
      </c>
      <c r="D130" s="17">
        <f>B130/2500</f>
        <v>1.709249009197195</v>
      </c>
      <c r="E130" s="28">
        <f>(C130-B130)/D130</f>
        <v>74.999999999999872</v>
      </c>
      <c r="F130" s="18"/>
      <c r="G130" s="18"/>
      <c r="H130" s="19">
        <f>D130*50/B130</f>
        <v>0.02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4401.3161986827772</v>
      </c>
      <c r="C131" s="17">
        <f>B131+(B131*0.03)</f>
        <v>4533.3556846432602</v>
      </c>
      <c r="D131" s="17">
        <f>B131/2500</f>
        <v>1.7605264794731108</v>
      </c>
      <c r="E131" s="28">
        <f>(C131-B131)/D131</f>
        <v>74.999999999999844</v>
      </c>
      <c r="F131" s="18"/>
      <c r="G131" s="18"/>
      <c r="H131" s="19">
        <f>D131*50/B131</f>
        <v>1.9999999999999997E-2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4533.3556846432602</v>
      </c>
      <c r="C133" s="17">
        <f>B133+(B133*0.03)</f>
        <v>4669.3563551825582</v>
      </c>
      <c r="D133" s="17">
        <f>B133/2500</f>
        <v>1.8133422738573042</v>
      </c>
      <c r="E133" s="28">
        <f>(C133-B133)/D133</f>
        <v>75.000000000000085</v>
      </c>
      <c r="F133" s="26"/>
      <c r="G133" s="52"/>
      <c r="H133" s="19">
        <f>D133*50/B133</f>
        <v>0.02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4669.3563551825582</v>
      </c>
      <c r="C134" s="17">
        <f>B134+(B134*0.03)</f>
        <v>4809.4370458380354</v>
      </c>
      <c r="D134" s="17">
        <f>B134/2500</f>
        <v>1.8677425420730234</v>
      </c>
      <c r="E134" s="28">
        <f>(C134-B134)/D134</f>
        <v>75.000000000000213</v>
      </c>
      <c r="F134" s="26"/>
      <c r="G134" s="63"/>
      <c r="H134" s="19">
        <f>D134*50/B134</f>
        <v>0.02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4809.4370458380354</v>
      </c>
      <c r="C135" s="17">
        <f>B135+(B135*0.03)</f>
        <v>4953.7201572131762</v>
      </c>
      <c r="D135" s="17">
        <f>B135/2500</f>
        <v>1.9237748183352141</v>
      </c>
      <c r="E135" s="28">
        <f>(C135-B135)/D135</f>
        <v>74.999999999999886</v>
      </c>
      <c r="F135" s="26"/>
      <c r="G135" s="63"/>
      <c r="H135" s="19">
        <f>D135*50/B135</f>
        <v>0.02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4953.7201572131762</v>
      </c>
      <c r="C136" s="17">
        <f>B136+(B136*0.03)</f>
        <v>5102.3317619295713</v>
      </c>
      <c r="D136" s="17">
        <f>B136/2500</f>
        <v>1.9814880628852705</v>
      </c>
      <c r="E136" s="28">
        <f>(C136-B136)/D136</f>
        <v>74.999999999999886</v>
      </c>
      <c r="F136" s="18"/>
      <c r="G136" s="18"/>
      <c r="H136" s="19">
        <f>D136*50/B136</f>
        <v>0.02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5102.3317619295713</v>
      </c>
      <c r="C138" s="17">
        <f>B138+(B138*0.03)</f>
        <v>5255.4017147874583</v>
      </c>
      <c r="D138" s="17">
        <f>B138/2500</f>
        <v>2.0409327047718286</v>
      </c>
      <c r="E138" s="28">
        <f>(C138-B138)/D138</f>
        <v>74.999999999999957</v>
      </c>
      <c r="F138" s="26"/>
      <c r="G138" s="18"/>
      <c r="H138" s="19">
        <f>D138*50/B138</f>
        <v>0.02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5255.4017147874583</v>
      </c>
      <c r="C139" s="17">
        <f>B139+(B139*0.03)</f>
        <v>5413.0637662310819</v>
      </c>
      <c r="D139" s="17">
        <f>B139/2500</f>
        <v>2.1021606859149835</v>
      </c>
      <c r="E139" s="28">
        <f>(C139-B139)/D139</f>
        <v>74.999999999999901</v>
      </c>
      <c r="F139" s="18"/>
      <c r="G139" s="18"/>
      <c r="H139" s="19">
        <f>D139*50/B139</f>
        <v>2.0000000000000004E-2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5413.0637662310819</v>
      </c>
      <c r="C140" s="17">
        <f>B140+(B140*0.03)</f>
        <v>5575.4556792180147</v>
      </c>
      <c r="D140" s="17">
        <f>B140/2500</f>
        <v>2.1652255064924328</v>
      </c>
      <c r="E140" s="28">
        <f>(C140-B140)/D140</f>
        <v>75.000000000000142</v>
      </c>
      <c r="F140" s="18"/>
      <c r="G140" s="18"/>
      <c r="H140" s="19">
        <f>D140*50/B140</f>
        <v>0.02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5575.4556792180147</v>
      </c>
      <c r="C141" s="17">
        <f>B141+(B141*0.03)</f>
        <v>5742.7193495945548</v>
      </c>
      <c r="D141" s="17">
        <f>B141/2500</f>
        <v>2.2301822716872057</v>
      </c>
      <c r="E141" s="28">
        <f>(C141-B141)/D141</f>
        <v>74.999999999999886</v>
      </c>
      <c r="F141" s="18"/>
      <c r="G141" s="18"/>
      <c r="H141" s="19">
        <f>D141*50/B141</f>
        <v>0.02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5742.7193495945548</v>
      </c>
      <c r="C143" s="17">
        <f>B143+(B143*0.03)</f>
        <v>5915.0009300823913</v>
      </c>
      <c r="D143" s="17">
        <f>B143/2500</f>
        <v>2.297087739837822</v>
      </c>
      <c r="E143" s="28">
        <f>(C143-B143)/D143</f>
        <v>74.999999999999901</v>
      </c>
      <c r="F143" s="26"/>
      <c r="G143" s="18"/>
      <c r="H143" s="19">
        <f>D143*50/B143</f>
        <v>0.02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5915.0009300823913</v>
      </c>
      <c r="C144" s="17">
        <f>B144+(B144*0.03)</f>
        <v>6092.4509579848627</v>
      </c>
      <c r="D144" s="17">
        <f>B144/2500</f>
        <v>2.3660003720329565</v>
      </c>
      <c r="E144" s="28">
        <f>(C144-B144)/D144</f>
        <v>74.999999999999872</v>
      </c>
      <c r="F144" s="18"/>
      <c r="G144" s="18"/>
      <c r="H144" s="19">
        <f>D144*50/B144</f>
        <v>0.02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6092.4509579848627</v>
      </c>
      <c r="C145" s="17">
        <f>B145+(B145*0.03)</f>
        <v>6275.224486724409</v>
      </c>
      <c r="D145" s="17">
        <f>B145/2500</f>
        <v>2.4369803831939452</v>
      </c>
      <c r="E145" s="28">
        <f>(C145-B145)/D145</f>
        <v>75.000000000000142</v>
      </c>
      <c r="F145" s="18"/>
      <c r="G145" s="18"/>
      <c r="H145" s="19">
        <f>D145*50/B145</f>
        <v>0.02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6275.224486724409</v>
      </c>
      <c r="C146" s="17">
        <f>B146+(B146*0.03)</f>
        <v>6463.4812213261412</v>
      </c>
      <c r="D146" s="17">
        <f>B146/2500</f>
        <v>2.5100897946897636</v>
      </c>
      <c r="E146" s="28">
        <f>(C146-B146)/D146</f>
        <v>74.999999999999972</v>
      </c>
      <c r="F146" s="18"/>
      <c r="G146" s="18"/>
      <c r="H146" s="19">
        <f>D146*50/B146</f>
        <v>0.02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6463.4812213261412</v>
      </c>
      <c r="C148" s="17">
        <f>B148+(B148*0.03)</f>
        <v>6657.385657965925</v>
      </c>
      <c r="D148" s="17">
        <f>B148/2500</f>
        <v>2.5853924885304567</v>
      </c>
      <c r="E148" s="28">
        <f>(C148-B148)/D148</f>
        <v>74.999999999999844</v>
      </c>
      <c r="F148" s="26"/>
      <c r="G148" s="18"/>
      <c r="H148" s="19">
        <f>D148*50/B148</f>
        <v>0.02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6657.385657965925</v>
      </c>
      <c r="C149" s="17">
        <f>B149+(B149*0.03)</f>
        <v>6857.1072277049025</v>
      </c>
      <c r="D149" s="17">
        <f>B149/2500</f>
        <v>2.6629542631863701</v>
      </c>
      <c r="E149" s="28">
        <f>(C149-B149)/D149</f>
        <v>74.999999999999886</v>
      </c>
      <c r="F149" s="18"/>
      <c r="G149" s="18"/>
      <c r="H149" s="19">
        <f>D149*50/B149</f>
        <v>0.02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6857.1072277049025</v>
      </c>
      <c r="C150" s="17">
        <f>B150+(B150*0.03)</f>
        <v>7062.8204445360498</v>
      </c>
      <c r="D150" s="17">
        <f>B150/2500</f>
        <v>2.7428428910819611</v>
      </c>
      <c r="E150" s="28">
        <f>(C150-B150)/D150</f>
        <v>75.000000000000071</v>
      </c>
      <c r="F150" s="18"/>
      <c r="G150" s="18"/>
      <c r="H150" s="19">
        <f>D150*50/B150</f>
        <v>0.02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7062.8204445360498</v>
      </c>
      <c r="C151" s="17">
        <f>B151+(B151*0.03)</f>
        <v>7274.705057872131</v>
      </c>
      <c r="D151" s="17">
        <f>B151/2500</f>
        <v>2.8251281778144199</v>
      </c>
      <c r="E151" s="28">
        <f>(C151-B151)/D151</f>
        <v>74.999999999999901</v>
      </c>
      <c r="F151" s="18"/>
      <c r="G151" s="18"/>
      <c r="H151" s="19">
        <f>D151*50/B151</f>
        <v>0.02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7274.705057872131</v>
      </c>
      <c r="C153" s="17">
        <f>B153+(B153*0.03)</f>
        <v>7492.9462096082952</v>
      </c>
      <c r="D153" s="17">
        <f>B153/2500</f>
        <v>2.9098820231488522</v>
      </c>
      <c r="E153" s="28">
        <f>(C153-B153)/D153</f>
        <v>75.000000000000128</v>
      </c>
      <c r="F153" s="26"/>
      <c r="G153" s="18"/>
      <c r="H153" s="19">
        <f>D153*50/B153</f>
        <v>1.9999999999999997E-2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7492.9462096082952</v>
      </c>
      <c r="C154" s="17">
        <f>B154+(B154*0.03)</f>
        <v>7717.7345958965443</v>
      </c>
      <c r="D154" s="17">
        <f>B154/2500</f>
        <v>2.9971784838433182</v>
      </c>
      <c r="E154" s="28">
        <f>(C154-B154)/D154</f>
        <v>75.000000000000071</v>
      </c>
      <c r="F154" s="18"/>
      <c r="G154" s="18"/>
      <c r="H154" s="19">
        <f>D154*50/B154</f>
        <v>0.02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7717.7345958965443</v>
      </c>
      <c r="C155" s="17">
        <f>B155+(B155*0.03)</f>
        <v>7949.2666337734408</v>
      </c>
      <c r="D155" s="17">
        <f>B155/2500</f>
        <v>3.0870938383586175</v>
      </c>
      <c r="E155" s="28">
        <f>(C155-B155)/D155</f>
        <v>75.000000000000071</v>
      </c>
      <c r="F155" s="18"/>
      <c r="G155" s="18"/>
      <c r="H155" s="19">
        <f>D155*50/B155</f>
        <v>1.9999999999999997E-2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7949.2666337734408</v>
      </c>
      <c r="C156" s="17">
        <f>B156+(B156*0.03)</f>
        <v>8187.7446327866437</v>
      </c>
      <c r="D156" s="17">
        <f>B156/2500</f>
        <v>3.1797066535093763</v>
      </c>
      <c r="E156" s="28">
        <f>(C156-B156)/D156</f>
        <v>74.999999999999886</v>
      </c>
      <c r="F156" s="18"/>
      <c r="G156" s="18"/>
      <c r="H156" s="19">
        <f>D156*50/B156</f>
        <v>0.02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8187.7446327866437</v>
      </c>
      <c r="C158" s="17">
        <f>B158+(B158*0.03)</f>
        <v>8433.3769717702435</v>
      </c>
      <c r="D158" s="17">
        <f>B158/2500</f>
        <v>3.2750978531146573</v>
      </c>
      <c r="E158" s="28">
        <f>(C158-B158)/D158</f>
        <v>75.000000000000142</v>
      </c>
      <c r="F158" s="26"/>
      <c r="G158" s="18"/>
      <c r="H158" s="19">
        <f>D158*50/B158</f>
        <v>0.02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8433.3769717702435</v>
      </c>
      <c r="C159" s="17">
        <f>B159+(B159*0.03)</f>
        <v>8686.3782809233508</v>
      </c>
      <c r="D159" s="17">
        <f>B159/2500</f>
        <v>3.3733507887080973</v>
      </c>
      <c r="E159" s="28">
        <f>(C159-B159)/D159</f>
        <v>75</v>
      </c>
      <c r="F159" s="18"/>
      <c r="G159" s="18"/>
      <c r="H159" s="19">
        <f>D159*50/B159</f>
        <v>0.02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8686.3782809233508</v>
      </c>
      <c r="C160" s="17">
        <f>B160+(B160*0.03)</f>
        <v>8946.9696293510515</v>
      </c>
      <c r="D160" s="17">
        <f>B160/2500</f>
        <v>3.4745513123693401</v>
      </c>
      <c r="E160" s="28">
        <f>(C160-B160)/D160</f>
        <v>75.000000000000057</v>
      </c>
      <c r="F160" s="18"/>
      <c r="G160" s="18"/>
      <c r="H160" s="19">
        <f>D160*50/B160</f>
        <v>1.9999999999999997E-2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8946.9696293510515</v>
      </c>
      <c r="C161" s="17">
        <f>B161+(B161*0.03)</f>
        <v>9215.3787182315828</v>
      </c>
      <c r="D161" s="17">
        <f>B161/2500</f>
        <v>3.5787878517404206</v>
      </c>
      <c r="E161" s="28">
        <f>(C161-B161)/D161</f>
        <v>74.999999999999929</v>
      </c>
      <c r="F161" s="18"/>
      <c r="G161" s="18"/>
      <c r="H161" s="19">
        <f>D161*50/B161</f>
        <v>0.02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9215.3787182315828</v>
      </c>
      <c r="C163" s="17">
        <f>B163+(B163*0.03)</f>
        <v>9491.8400797785307</v>
      </c>
      <c r="D163" s="17">
        <f>B163/2500</f>
        <v>3.6861514872926331</v>
      </c>
      <c r="E163" s="28">
        <f>(C163-B163)/D163</f>
        <v>75.000000000000128</v>
      </c>
      <c r="F163" s="26"/>
      <c r="G163" s="18"/>
      <c r="H163" s="19">
        <f>D163*50/B163</f>
        <v>0.02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9491.8400797785307</v>
      </c>
      <c r="C164" s="17">
        <f>B164+(B164*0.03)</f>
        <v>9776.5952821718874</v>
      </c>
      <c r="D164" s="17">
        <f>B164/2500</f>
        <v>3.7967360319114123</v>
      </c>
      <c r="E164" s="28">
        <f>(C164-B164)/D164</f>
        <v>75.000000000000213</v>
      </c>
      <c r="F164" s="18"/>
      <c r="G164" s="18"/>
      <c r="H164" s="19">
        <f>D164*50/B164</f>
        <v>0.02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9776.5952821718874</v>
      </c>
      <c r="C165" s="17">
        <f>B165+(B165*0.03)</f>
        <v>10069.893140637045</v>
      </c>
      <c r="D165" s="17">
        <f>B165/2500</f>
        <v>3.9106381128687548</v>
      </c>
      <c r="E165" s="28">
        <f>(C165-B165)/D165</f>
        <v>75.000000000000185</v>
      </c>
      <c r="F165" s="18"/>
      <c r="G165" s="18"/>
      <c r="H165" s="19">
        <f>D165*50/B165</f>
        <v>0.02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10069.893140637045</v>
      </c>
      <c r="C166" s="17">
        <f>B166+(B166*0.03)</f>
        <v>10371.989934856156</v>
      </c>
      <c r="D166" s="17">
        <f>B166/2500</f>
        <v>4.027957256254818</v>
      </c>
      <c r="E166" s="28">
        <f>(C166-B166)/D166</f>
        <v>74.999999999999901</v>
      </c>
      <c r="F166" s="18"/>
      <c r="G166" s="18"/>
      <c r="H166" s="19">
        <f>D166*50/B166</f>
        <v>0.02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10371.989934856156</v>
      </c>
      <c r="C168" s="17">
        <f>B168+(B168*0.03)</f>
        <v>10683.149632901841</v>
      </c>
      <c r="D168" s="17">
        <f>B168/2500</f>
        <v>4.1487959739424625</v>
      </c>
      <c r="E168" s="28">
        <f>(C168-B168)/D168</f>
        <v>75.000000000000128</v>
      </c>
      <c r="F168" s="26"/>
      <c r="G168" s="63"/>
      <c r="H168" s="19">
        <f>D168*50/B168</f>
        <v>2.0000000000000004E-2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10683.149632901841</v>
      </c>
      <c r="C169" s="17">
        <f>B169+(B169*0.03)</f>
        <v>11003.644121888896</v>
      </c>
      <c r="D169" s="17">
        <f>B169/2500</f>
        <v>4.2732598531607362</v>
      </c>
      <c r="E169" s="28">
        <f>(C169-B169)/D169</f>
        <v>74.999999999999915</v>
      </c>
      <c r="F169" s="26"/>
      <c r="G169" s="63"/>
      <c r="H169" s="19">
        <f>D169*50/B169</f>
        <v>0.02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11003.644121888896</v>
      </c>
      <c r="C170" s="17">
        <f>B170+(B170*0.03)</f>
        <v>11333.753445545562</v>
      </c>
      <c r="D170" s="17">
        <f>B170/2500</f>
        <v>4.4014576487555583</v>
      </c>
      <c r="E170" s="28">
        <f>(C170-B170)/D170</f>
        <v>74.999999999999957</v>
      </c>
      <c r="F170" s="26"/>
      <c r="G170" s="63"/>
      <c r="H170" s="19">
        <f>D170*50/B170</f>
        <v>0.02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11333.753445545562</v>
      </c>
      <c r="C171" s="17">
        <f>B171+(B171*0.03)</f>
        <v>11673.76604891193</v>
      </c>
      <c r="D171" s="17">
        <f>B171/2500</f>
        <v>4.533501378218225</v>
      </c>
      <c r="E171" s="28">
        <f>(C171-B171)/D171</f>
        <v>75.000000000000099</v>
      </c>
      <c r="F171" s="18"/>
      <c r="G171" s="18"/>
      <c r="H171" s="19">
        <f>D171*50/B171</f>
        <v>0.02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11673.76604891193</v>
      </c>
      <c r="C173" s="17">
        <f>B173+(B173*0.03)</f>
        <v>12023.979030379287</v>
      </c>
      <c r="D173" s="17">
        <f>B173/2500</f>
        <v>4.6695064195647715</v>
      </c>
      <c r="E173" s="28">
        <f>(C173-B173)/D173</f>
        <v>74.999999999999844</v>
      </c>
      <c r="F173" s="26"/>
      <c r="G173" s="18"/>
      <c r="H173" s="19">
        <f>D173*50/B173</f>
        <v>0.02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12023.979030379287</v>
      </c>
      <c r="C174" s="17">
        <f>B174+(B174*0.03)</f>
        <v>12384.698401290665</v>
      </c>
      <c r="D174" s="17">
        <f>B174/2500</f>
        <v>4.8095916121517144</v>
      </c>
      <c r="E174" s="28">
        <f>(C174-B174)/D174</f>
        <v>74.999999999999886</v>
      </c>
      <c r="F174" s="18"/>
      <c r="G174" s="18"/>
      <c r="H174" s="19">
        <f>D174*50/B174</f>
        <v>1.9999999999999997E-2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12384.698401290665</v>
      </c>
      <c r="C175" s="17">
        <f>B175+(B175*0.03)</f>
        <v>12756.239353329385</v>
      </c>
      <c r="D175" s="17">
        <f>B175/2500</f>
        <v>4.9538793605162663</v>
      </c>
      <c r="E175" s="28">
        <f>(C175-B175)/D175</f>
        <v>75.000000000000043</v>
      </c>
      <c r="F175" s="18"/>
      <c r="G175" s="18"/>
      <c r="H175" s="19">
        <f>D175*50/B175</f>
        <v>0.02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12756.239353329385</v>
      </c>
      <c r="C176" s="17">
        <f>B176+(B176*0.03)</f>
        <v>13138.926533929267</v>
      </c>
      <c r="D176" s="17">
        <f>B176/2500</f>
        <v>5.1024957413317544</v>
      </c>
      <c r="E176" s="28">
        <f>(C176-B176)/D176</f>
        <v>75.000000000000014</v>
      </c>
      <c r="F176" s="18"/>
      <c r="G176" s="18"/>
      <c r="H176" s="19">
        <f>D176*50/B176</f>
        <v>0.02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13138.926533929267</v>
      </c>
      <c r="C178" s="17">
        <f>B178+(B178*0.03)</f>
        <v>13533.094329947146</v>
      </c>
      <c r="D178" s="17">
        <f>B178/2500</f>
        <v>5.2555706135717069</v>
      </c>
      <c r="E178" s="28">
        <f>(C178-B178)/D178</f>
        <v>75.000000000000099</v>
      </c>
      <c r="F178" s="26"/>
      <c r="G178" s="18"/>
      <c r="H178" s="19">
        <f>D178*50/B178</f>
        <v>0.02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13533.094329947146</v>
      </c>
      <c r="C179" s="17">
        <f>B179+(B179*0.03)</f>
        <v>13939.08715984556</v>
      </c>
      <c r="D179" s="17">
        <f>B179/2500</f>
        <v>5.4132377319788585</v>
      </c>
      <c r="E179" s="28">
        <f>(C179-B179)/D179</f>
        <v>74.999999999999957</v>
      </c>
      <c r="F179" s="18"/>
      <c r="G179" s="18"/>
      <c r="H179" s="19">
        <f>D179*50/B179</f>
        <v>2.0000000000000004E-2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13939.08715984556</v>
      </c>
      <c r="C180" s="17">
        <f>B180+(B180*0.03)</f>
        <v>14357.259774640926</v>
      </c>
      <c r="D180" s="17">
        <f>B180/2500</f>
        <v>5.5756348639382241</v>
      </c>
      <c r="E180" s="28">
        <f>(C180-B180)/D180</f>
        <v>75</v>
      </c>
      <c r="F180" s="18"/>
      <c r="G180" s="18"/>
      <c r="H180" s="19">
        <f>D180*50/B180</f>
        <v>0.02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14357.259774640926</v>
      </c>
      <c r="C181" s="17">
        <f>B181+(B181*0.03)</f>
        <v>14787.977567880154</v>
      </c>
      <c r="D181" s="17">
        <f>B181/2500</f>
        <v>5.7429039098563708</v>
      </c>
      <c r="E181" s="28">
        <f>(C181-B181)/D181</f>
        <v>75</v>
      </c>
      <c r="F181" s="18"/>
      <c r="G181" s="18"/>
      <c r="H181" s="19">
        <f>D181*50/B181</f>
        <v>0.02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14787.977567880154</v>
      </c>
      <c r="C183" s="17">
        <f>B183+(B183*0.03)</f>
        <v>15231.616894916559</v>
      </c>
      <c r="D183" s="17">
        <f>B183/2500</f>
        <v>5.915191027152062</v>
      </c>
      <c r="E183" s="28">
        <f>(C183-B183)/D183</f>
        <v>74.999999999999929</v>
      </c>
      <c r="F183" s="26"/>
      <c r="G183" s="18"/>
      <c r="H183" s="19">
        <f>D183*50/B183</f>
        <v>0.02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15231.616894916559</v>
      </c>
      <c r="C184" s="17">
        <f>B184+(B184*0.03)</f>
        <v>15688.565401764055</v>
      </c>
      <c r="D184" s="17">
        <f>B184/2500</f>
        <v>6.092646757966623</v>
      </c>
      <c r="E184" s="28">
        <f>(C184-B184)/D184</f>
        <v>75.000000000000028</v>
      </c>
      <c r="F184" s="18"/>
      <c r="G184" s="18"/>
      <c r="H184" s="19">
        <f>D184*50/B184</f>
        <v>0.02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15688.565401764055</v>
      </c>
      <c r="C185" s="17">
        <f>B185+(B185*0.03)</f>
        <v>16159.222363816976</v>
      </c>
      <c r="D185" s="17">
        <f>B185/2500</f>
        <v>6.2754261607056225</v>
      </c>
      <c r="E185" s="28">
        <f>(C185-B185)/D185</f>
        <v>74.999999999999858</v>
      </c>
      <c r="F185" s="18"/>
      <c r="G185" s="18"/>
      <c r="H185" s="19">
        <f>D185*50/B185</f>
        <v>2.0000000000000004E-2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16159.222363816976</v>
      </c>
      <c r="C186" s="17">
        <f>B186+(B186*0.03)</f>
        <v>16643.999034731485</v>
      </c>
      <c r="D186" s="17">
        <f>B186/2500</f>
        <v>6.4636889455267905</v>
      </c>
      <c r="E186" s="28">
        <f>(C186-B186)/D186</f>
        <v>74.999999999999943</v>
      </c>
      <c r="F186" s="18"/>
      <c r="G186" s="18"/>
      <c r="H186" s="19">
        <f>D186*50/B186</f>
        <v>0.02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16643.999034731485</v>
      </c>
      <c r="C188" s="17">
        <f>B188+(B188*0.03)</f>
        <v>17143.319005773428</v>
      </c>
      <c r="D188" s="17">
        <f>B188/2500</f>
        <v>6.6575996138925939</v>
      </c>
      <c r="E188" s="28">
        <f>(C188-B188)/D188</f>
        <v>74.999999999999773</v>
      </c>
      <c r="F188" s="26"/>
      <c r="G188" s="18"/>
      <c r="H188" s="19">
        <f>D188*50/B188</f>
        <v>0.02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17143.319005773428</v>
      </c>
      <c r="C189" s="17">
        <f>B189+(B189*0.03)</f>
        <v>17657.618575946632</v>
      </c>
      <c r="D189" s="17">
        <f>B189/2500</f>
        <v>6.857327602309371</v>
      </c>
      <c r="E189" s="28">
        <f>(C189-B189)/D189</f>
        <v>75.000000000000085</v>
      </c>
      <c r="F189" s="18"/>
      <c r="G189" s="18"/>
      <c r="H189" s="19">
        <f>D189*50/B189</f>
        <v>1.9999999999999997E-2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17657.618575946632</v>
      </c>
      <c r="C190" s="17">
        <f>B190+(B190*0.03)</f>
        <v>18187.34713322503</v>
      </c>
      <c r="D190" s="17">
        <f>B190/2500</f>
        <v>7.0630474303786528</v>
      </c>
      <c r="E190" s="28">
        <f>(C190-B190)/D190</f>
        <v>74.999999999999943</v>
      </c>
      <c r="F190" s="18"/>
      <c r="G190" s="18"/>
      <c r="H190" s="19">
        <f>D190*50/B190</f>
        <v>0.02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18187.34713322503</v>
      </c>
      <c r="C191" s="17">
        <f>B191+(B191*0.03)</f>
        <v>18732.967547221782</v>
      </c>
      <c r="D191" s="17">
        <f>B191/2500</f>
        <v>7.2749388532900117</v>
      </c>
      <c r="E191" s="28">
        <f>(C191-B191)/D191</f>
        <v>75.000000000000185</v>
      </c>
      <c r="F191" s="18"/>
      <c r="G191" s="18"/>
      <c r="H191" s="19">
        <f>D191*50/B191</f>
        <v>0.02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18732.967547221782</v>
      </c>
      <c r="C193" s="17">
        <f>B193+(B193*0.03)</f>
        <v>19294.956573638436</v>
      </c>
      <c r="D193" s="17">
        <f>B193/2500</f>
        <v>7.4931870188887126</v>
      </c>
      <c r="E193" s="28">
        <f>(C193-B193)/D193</f>
        <v>74.999999999999986</v>
      </c>
      <c r="F193" s="26"/>
      <c r="G193" s="18"/>
      <c r="H193" s="19">
        <f>D193*50/B193</f>
        <v>0.02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19294.956573638436</v>
      </c>
      <c r="C194" s="17">
        <f>B194+(B194*0.03)</f>
        <v>19873.805270847588</v>
      </c>
      <c r="D194" s="17">
        <f>B194/2500</f>
        <v>7.7179826294553742</v>
      </c>
      <c r="E194" s="28">
        <f>(C194-B194)/D194</f>
        <v>74.999999999999901</v>
      </c>
      <c r="F194" s="18"/>
      <c r="G194" s="18"/>
      <c r="H194" s="19">
        <f>D194*50/B194</f>
        <v>0.02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19873.805270847588</v>
      </c>
      <c r="C195" s="17">
        <f>B195+(B195*0.03)</f>
        <v>20470.019428973017</v>
      </c>
      <c r="D195" s="17">
        <f>B195/2500</f>
        <v>7.9495221083390355</v>
      </c>
      <c r="E195" s="28">
        <f>(C195-B195)/D195</f>
        <v>75.000000000000185</v>
      </c>
      <c r="F195" s="18"/>
      <c r="G195" s="18"/>
      <c r="H195" s="19">
        <f>D195*50/B195</f>
        <v>0.02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20470.019428973017</v>
      </c>
      <c r="C196" s="17">
        <f>B196+(B196*0.03)</f>
        <v>21084.120011842206</v>
      </c>
      <c r="D196" s="17">
        <f>B196/2500</f>
        <v>8.1880077715892075</v>
      </c>
      <c r="E196" s="28">
        <f>(C196-B196)/D196</f>
        <v>74.999999999999773</v>
      </c>
      <c r="F196" s="18"/>
      <c r="G196" s="18"/>
      <c r="H196" s="19">
        <f>D196*50/B196</f>
        <v>0.02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21084.120011842206</v>
      </c>
      <c r="C198" s="17">
        <f>B198+(B198*0.03)</f>
        <v>21716.643612197473</v>
      </c>
      <c r="D198" s="17">
        <f>B198/2500</f>
        <v>8.4336480047368827</v>
      </c>
      <c r="E198" s="28">
        <f>(C198-B198)/D198</f>
        <v>75.000000000000128</v>
      </c>
      <c r="F198" s="26"/>
      <c r="G198" s="18"/>
      <c r="H198" s="19">
        <f>D198*50/B198</f>
        <v>2.0000000000000004E-2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21716.643612197473</v>
      </c>
      <c r="C199" s="17">
        <f>B199+(B199*0.03)</f>
        <v>22368.142920563398</v>
      </c>
      <c r="D199" s="17">
        <f>B199/2500</f>
        <v>8.6866574448789891</v>
      </c>
      <c r="E199" s="28">
        <f>(C199-B199)/D199</f>
        <v>75.000000000000057</v>
      </c>
      <c r="F199" s="18"/>
      <c r="G199" s="18"/>
      <c r="H199" s="19">
        <f>D199*50/B199</f>
        <v>0.02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22368.142920563398</v>
      </c>
      <c r="C200" s="17">
        <f>B200+(B200*0.03)</f>
        <v>23039.187208180301</v>
      </c>
      <c r="D200" s="17">
        <f>B200/2500</f>
        <v>8.9472571682253594</v>
      </c>
      <c r="E200" s="28">
        <f>(C200-B200)/D200</f>
        <v>75.000000000000185</v>
      </c>
      <c r="F200" s="18"/>
      <c r="G200" s="18"/>
      <c r="H200" s="19">
        <f>D200*50/B200</f>
        <v>0.02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23039.187208180301</v>
      </c>
      <c r="C201" s="17">
        <f>B201+(B201*0.03)</f>
        <v>23730.362824425709</v>
      </c>
      <c r="D201" s="17">
        <f>B201/2500</f>
        <v>9.2156748832721203</v>
      </c>
      <c r="E201" s="28">
        <f>(C201-B201)/D201</f>
        <v>74.999999999999844</v>
      </c>
      <c r="F201" s="18"/>
      <c r="G201" s="18"/>
      <c r="H201" s="19">
        <f>D201*50/B201</f>
        <v>0.02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23730.362824425709</v>
      </c>
      <c r="C203" s="17">
        <f>B203+(B203*0.03)</f>
        <v>24442.273709158479</v>
      </c>
      <c r="D203" s="17">
        <f>B203/2500</f>
        <v>9.4921451297702841</v>
      </c>
      <c r="E203" s="28">
        <f>(C203-B203)/D203</f>
        <v>74.999999999999844</v>
      </c>
      <c r="F203" s="26"/>
      <c r="G203" s="63"/>
      <c r="H203" s="19">
        <f>D203*50/B203</f>
        <v>0.02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24442.273709158479</v>
      </c>
      <c r="C204" s="17">
        <f>B204+(B204*0.03)</f>
        <v>25175.541920433232</v>
      </c>
      <c r="D204" s="17">
        <f>B204/2500</f>
        <v>9.7769094836633919</v>
      </c>
      <c r="E204" s="28">
        <f>(C204-B204)/D204</f>
        <v>74.999999999999901</v>
      </c>
      <c r="F204" s="26"/>
      <c r="G204" s="63"/>
      <c r="H204" s="19">
        <f>D204*50/B204</f>
        <v>0.02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25175.541920433232</v>
      </c>
      <c r="C205" s="17">
        <f>B205+(B205*0.03)</f>
        <v>25930.808178046231</v>
      </c>
      <c r="D205" s="17">
        <f>B205/2500</f>
        <v>10.070216768173292</v>
      </c>
      <c r="E205" s="28">
        <f>(C205-B205)/D205</f>
        <v>75.000000000000185</v>
      </c>
      <c r="F205" s="26"/>
      <c r="G205" s="63"/>
      <c r="H205" s="19">
        <f>D205*50/B205</f>
        <v>1.9999999999999997E-2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25930.808178046231</v>
      </c>
      <c r="C206" s="17">
        <f>B206+(B206*0.03)</f>
        <v>26708.732423387617</v>
      </c>
      <c r="D206" s="17">
        <f>B206/2500</f>
        <v>10.372323271218493</v>
      </c>
      <c r="E206" s="28">
        <f>(C206-B206)/D206</f>
        <v>74.999999999999929</v>
      </c>
      <c r="F206" s="18"/>
      <c r="G206" s="18"/>
      <c r="H206" s="19">
        <f>D206*50/B206</f>
        <v>0.02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26708.732423387617</v>
      </c>
      <c r="C208" s="17">
        <f>B208+(B208*0.03)</f>
        <v>27509.994396089245</v>
      </c>
      <c r="D208" s="17">
        <f>B208/2500</f>
        <v>10.683492969355047</v>
      </c>
      <c r="E208" s="28">
        <f>(C208-B208)/D208</f>
        <v>74.999999999999957</v>
      </c>
      <c r="F208" s="26"/>
      <c r="G208" s="18"/>
      <c r="H208" s="19">
        <f>D208*50/B208</f>
        <v>0.02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27509.994396089245</v>
      </c>
      <c r="C209" s="17">
        <f>B209+(B209*0.03)</f>
        <v>28335.294227971921</v>
      </c>
      <c r="D209" s="17">
        <f>B209/2500</f>
        <v>11.003997758435698</v>
      </c>
      <c r="E209" s="28">
        <f>(C209-B209)/D209</f>
        <v>74.999999999999858</v>
      </c>
      <c r="F209" s="18"/>
      <c r="G209" s="18"/>
      <c r="H209" s="19">
        <f>D209*50/B209</f>
        <v>0.02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28335.294227971921</v>
      </c>
      <c r="C210" s="17">
        <f>B210+(B210*0.03)</f>
        <v>29185.353054811079</v>
      </c>
      <c r="D210" s="17">
        <f>B210/2500</f>
        <v>11.334117691188768</v>
      </c>
      <c r="E210" s="28">
        <f>(C210-B210)/D210</f>
        <v>75.000000000000071</v>
      </c>
      <c r="F210" s="18"/>
      <c r="G210" s="18"/>
      <c r="H210" s="19">
        <f>D210*50/B210</f>
        <v>1.9999999999999997E-2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29185.353054811079</v>
      </c>
      <c r="C211" s="17">
        <f>B211+(B211*0.03)</f>
        <v>30060.91364645541</v>
      </c>
      <c r="D211" s="17">
        <f>B211/2500</f>
        <v>11.674141221924431</v>
      </c>
      <c r="E211" s="28">
        <f>(C211-B211)/D211</f>
        <v>74.999999999999886</v>
      </c>
      <c r="F211" s="18"/>
      <c r="G211" s="18"/>
      <c r="H211" s="19">
        <f>D211*50/B211</f>
        <v>1.9999999999999997E-2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30060.91364645541</v>
      </c>
      <c r="C213" s="17">
        <f>B213+(B213*0.03)</f>
        <v>30962.741055849074</v>
      </c>
      <c r="D213" s="17">
        <f>B213/2500</f>
        <v>12.024365458582164</v>
      </c>
      <c r="E213" s="28">
        <f>(C213-B213)/D213</f>
        <v>75.000000000000099</v>
      </c>
      <c r="F213" s="26"/>
      <c r="G213" s="18"/>
      <c r="H213" s="19">
        <f>D213*50/B213</f>
        <v>1.9999999999999997E-2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30962.741055849074</v>
      </c>
      <c r="C214" s="17">
        <f>B214+(B214*0.03)</f>
        <v>31891.623287524548</v>
      </c>
      <c r="D214" s="17">
        <f>B214/2500</f>
        <v>12.385096422339629</v>
      </c>
      <c r="E214" s="28">
        <f>(C214-B214)/D214</f>
        <v>75.000000000000156</v>
      </c>
      <c r="F214" s="18"/>
      <c r="G214" s="18"/>
      <c r="H214" s="19">
        <f>D214*50/B214</f>
        <v>0.02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31891.623287524548</v>
      </c>
      <c r="C215" s="17">
        <f>B215+(B215*0.03)</f>
        <v>32848.371986150283</v>
      </c>
      <c r="D215" s="17">
        <f>B215/2500</f>
        <v>12.756649315009819</v>
      </c>
      <c r="E215" s="28">
        <f>(C215-B215)/D215</f>
        <v>74.999999999999929</v>
      </c>
      <c r="F215" s="18"/>
      <c r="G215" s="18"/>
      <c r="H215" s="19">
        <f>D215*50/B215</f>
        <v>1.9999999999999997E-2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32848.371986150283</v>
      </c>
      <c r="C216" s="17">
        <f>B216+(B216*0.03)</f>
        <v>33833.823145734794</v>
      </c>
      <c r="D216" s="17">
        <f>B216/2500</f>
        <v>13.139348794460114</v>
      </c>
      <c r="E216" s="28">
        <f>(C216-B216)/D216</f>
        <v>75.000000000000156</v>
      </c>
      <c r="F216" s="18"/>
      <c r="G216" s="18"/>
      <c r="H216" s="19">
        <f>D216*50/B216</f>
        <v>0.02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33833.823145734794</v>
      </c>
      <c r="C218" s="17">
        <f>B218+(B218*0.03)</f>
        <v>34848.83784010684</v>
      </c>
      <c r="D218" s="17">
        <f>B218/2500</f>
        <v>13.533529258293918</v>
      </c>
      <c r="E218" s="28">
        <f>(C218-B218)/D218</f>
        <v>75.000000000000199</v>
      </c>
      <c r="F218" s="26"/>
      <c r="G218" s="18"/>
      <c r="H218" s="19">
        <f>D218*50/B218</f>
        <v>0.02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34848.83784010684</v>
      </c>
      <c r="C219" s="17">
        <f>B219+(B219*0.03)</f>
        <v>35894.302975310042</v>
      </c>
      <c r="D219" s="17">
        <f>B219/2500</f>
        <v>13.939535136042736</v>
      </c>
      <c r="E219" s="28">
        <f>(C219-B219)/D219</f>
        <v>74.99999999999973</v>
      </c>
      <c r="F219" s="18"/>
      <c r="G219" s="18"/>
      <c r="H219" s="19">
        <f>D219*50/B219</f>
        <v>0.02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35894.302975310042</v>
      </c>
      <c r="C220" s="17">
        <f>B220+(B220*0.03)</f>
        <v>36971.132064569341</v>
      </c>
      <c r="D220" s="17">
        <f>B220/2500</f>
        <v>14.357721190124018</v>
      </c>
      <c r="E220" s="28">
        <f>(C220-B220)/D220</f>
        <v>74.999999999999872</v>
      </c>
      <c r="F220" s="18"/>
      <c r="G220" s="18"/>
      <c r="H220" s="19">
        <f>D220*50/B220</f>
        <v>2.0000000000000004E-2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36971.132064569341</v>
      </c>
      <c r="C221" s="17">
        <f>B221+(B221*0.03)</f>
        <v>38080.266026506419</v>
      </c>
      <c r="D221" s="17">
        <f>B221/2500</f>
        <v>14.788452825827736</v>
      </c>
      <c r="E221" s="28">
        <f>(C221-B221)/D221</f>
        <v>74.999999999999815</v>
      </c>
      <c r="F221" s="18"/>
      <c r="G221" s="18"/>
      <c r="H221" s="19">
        <f>D221*50/B221</f>
        <v>0.02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38080.266026506419</v>
      </c>
      <c r="C223" s="17">
        <f>B223+(B223*0.03)</f>
        <v>39222.674007301612</v>
      </c>
      <c r="D223" s="17">
        <f>B223/2500</f>
        <v>15.232106410602567</v>
      </c>
      <c r="E223" s="28">
        <f>(C223-B223)/D223</f>
        <v>75.000000000000028</v>
      </c>
      <c r="F223" s="26"/>
      <c r="G223" s="63"/>
      <c r="H223" s="19">
        <f>D223*50/B223</f>
        <v>0.02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39222.674007301612</v>
      </c>
      <c r="C224" s="17">
        <f>B224+(B224*0.03)</f>
        <v>40399.354227520656</v>
      </c>
      <c r="D224" s="17">
        <f>B224/2500</f>
        <v>15.689069602920645</v>
      </c>
      <c r="E224" s="28">
        <f>(C224-B224)/D224</f>
        <v>74.999999999999773</v>
      </c>
      <c r="F224" s="26"/>
      <c r="G224" s="63"/>
      <c r="H224" s="19">
        <f>D224*50/B224</f>
        <v>0.02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40399.354227520656</v>
      </c>
      <c r="C225" s="17">
        <f>B225+(B225*0.03)</f>
        <v>41611.334854346278</v>
      </c>
      <c r="D225" s="17">
        <f>B225/2500</f>
        <v>16.159741691008264</v>
      </c>
      <c r="E225" s="28">
        <f>(C225-B225)/D225</f>
        <v>75.000000000000114</v>
      </c>
      <c r="F225" s="26"/>
      <c r="G225" s="63"/>
      <c r="H225" s="19">
        <f>D225*50/B225</f>
        <v>0.02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41611.334854346278</v>
      </c>
      <c r="C226" s="17">
        <f>B226+(B226*0.03)</f>
        <v>42859.674899976664</v>
      </c>
      <c r="D226" s="17">
        <f>B226/2500</f>
        <v>16.644533941738512</v>
      </c>
      <c r="E226" s="28">
        <f>(C226-B226)/D226</f>
        <v>74.999999999999858</v>
      </c>
      <c r="F226" s="26"/>
      <c r="G226" s="63"/>
      <c r="H226" s="19">
        <f>D226*50/B226</f>
        <v>0.02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42859.674899976664</v>
      </c>
      <c r="C227" s="17">
        <f>B227+(B227*0.03)</f>
        <v>44145.465146975963</v>
      </c>
      <c r="D227" s="17">
        <f>B227/2500</f>
        <v>17.143869959990667</v>
      </c>
      <c r="E227" s="28">
        <f>(C227-B227)/D227</f>
        <v>74.999999999999929</v>
      </c>
      <c r="F227" s="18"/>
      <c r="G227" s="18"/>
      <c r="H227" s="19">
        <f>D227*50/B227</f>
        <v>0.02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18" workbookViewId="0">
      <selection activeCell="B36" sqref="B36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4.54296875" customWidth="1"/>
  </cols>
  <sheetData>
    <row r="1" spans="1:10" ht="16" thickBot="1">
      <c r="A1" s="117"/>
      <c r="B1" s="118"/>
      <c r="C1" s="118"/>
      <c r="D1" s="118"/>
      <c r="E1" s="118"/>
      <c r="F1" s="118"/>
      <c r="G1" s="118"/>
      <c r="H1" s="118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17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17">
        <f>B26+(B26*-0.0544)</f>
        <v>8674.2565179037101</v>
      </c>
      <c r="D26" s="17">
        <f>B26/5500</f>
        <v>1.667869658111004</v>
      </c>
      <c r="E26" s="37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17">
        <f>B29+(B29*0.0774)</f>
        <v>10174.806215388107</v>
      </c>
      <c r="D29" s="17">
        <f>B29/3000</f>
        <v>3.1479506885056949</v>
      </c>
      <c r="E29" s="34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17">
        <f>B30+(B30*0.0717)</f>
        <v>10904.339821031435</v>
      </c>
      <c r="D30" s="17">
        <f>B30/3000</f>
        <v>3.391602071796036</v>
      </c>
      <c r="E30" s="34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10904.339821031435</v>
      </c>
      <c r="C31" s="17">
        <f>B31+(B31*0.09)</f>
        <v>11885.730404924265</v>
      </c>
      <c r="D31" s="17">
        <f>B31/3000</f>
        <v>3.6347799403438117</v>
      </c>
      <c r="E31" s="34">
        <f>(C31-B31)/D31</f>
        <v>270.00000000000006</v>
      </c>
      <c r="F31" s="18">
        <f>SharonN_Perfomance!C4</f>
        <v>500</v>
      </c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12385.730404924265</v>
      </c>
      <c r="C32" s="17">
        <f>B32+(B32*-0.0353)</f>
        <v>11948.514121630438</v>
      </c>
      <c r="D32" s="17">
        <f>B32/3000</f>
        <v>4.1285768016414215</v>
      </c>
      <c r="E32" s="37">
        <f>(C32-B32)/D32</f>
        <v>-105.9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11948.514121630438</v>
      </c>
      <c r="C34" s="17">
        <f>B34+(B34*-0.1562)</f>
        <v>10082.156215831765</v>
      </c>
      <c r="D34" s="17">
        <f>B34/3000</f>
        <v>3.9828380405434793</v>
      </c>
      <c r="E34" s="98">
        <f>(C34-B34)/D34</f>
        <v>-468.5999999999998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10082.156215831765</v>
      </c>
      <c r="C35" s="17">
        <f>B35+(B35*0.081)</f>
        <v>10898.810869314138</v>
      </c>
      <c r="D35" s="17">
        <f>B35/2500</f>
        <v>4.0328624863327063</v>
      </c>
      <c r="E35" s="34">
        <f>(C35-B35)/D35</f>
        <v>202.50000000000017</v>
      </c>
      <c r="F35" s="18"/>
      <c r="G35" s="18"/>
      <c r="H35" s="19">
        <f>D35*50/B35</f>
        <v>2.0000000000000004E-2</v>
      </c>
    </row>
    <row r="36" spans="1:8" s="1" customFormat="1">
      <c r="A36" s="15">
        <f>A35+7</f>
        <v>43065</v>
      </c>
      <c r="B36" s="82">
        <f>C35+F35-G35</f>
        <v>10898.810869314138</v>
      </c>
      <c r="C36" s="17">
        <f>B36+(B36*0.03)</f>
        <v>11225.775195393562</v>
      </c>
      <c r="D36" s="17">
        <f>B36/2500</f>
        <v>4.3595243477256558</v>
      </c>
      <c r="E36" s="28">
        <f>(C36-B36)/D36</f>
        <v>74.999999999999886</v>
      </c>
      <c r="F36" s="18"/>
      <c r="G36" s="18"/>
      <c r="H36" s="19">
        <f>D36*50/B36</f>
        <v>2.0000000000000004E-2</v>
      </c>
    </row>
    <row r="37" spans="1:8" s="1" customFormat="1" ht="13" thickBot="1">
      <c r="A37" s="15">
        <f>A36+7</f>
        <v>43072</v>
      </c>
      <c r="B37" s="20">
        <f>C36+F36-G36</f>
        <v>11225.775195393562</v>
      </c>
      <c r="C37" s="17">
        <f>B37+(B37*0.03)</f>
        <v>11562.548451255368</v>
      </c>
      <c r="D37" s="17">
        <f>B37/2500</f>
        <v>4.4903100781574246</v>
      </c>
      <c r="E37" s="28">
        <f>(C37-B37)/D37</f>
        <v>74.999999999999886</v>
      </c>
      <c r="F37" s="26"/>
      <c r="G37" s="18"/>
      <c r="H37" s="19">
        <f>D37*50/B37</f>
        <v>1.9999999999999997E-2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11562.548451255368</v>
      </c>
      <c r="C39" s="17">
        <f>B39+(B39*0.03)</f>
        <v>11909.42490479303</v>
      </c>
      <c r="D39" s="17">
        <f>B39/2500</f>
        <v>4.6250193805021471</v>
      </c>
      <c r="E39" s="28">
        <f>(C39-B39)/D39</f>
        <v>75.000000000000057</v>
      </c>
      <c r="F39" s="26"/>
      <c r="G39" s="18"/>
      <c r="H39" s="19">
        <f>D39*50/B39</f>
        <v>0.02</v>
      </c>
    </row>
    <row r="40" spans="1:8" s="1" customFormat="1">
      <c r="A40" s="15">
        <f>A39+7</f>
        <v>43086</v>
      </c>
      <c r="B40" s="20">
        <f>C39+F39-G39</f>
        <v>11909.42490479303</v>
      </c>
      <c r="C40" s="17">
        <f>B40+(B40*0.03)</f>
        <v>12266.70765193682</v>
      </c>
      <c r="D40" s="17">
        <f>B40/2500</f>
        <v>4.7637699619172116</v>
      </c>
      <c r="E40" s="28">
        <f>(C40-B40)/D40</f>
        <v>74.999999999999901</v>
      </c>
      <c r="F40" s="18"/>
      <c r="G40" s="18"/>
      <c r="H40" s="19">
        <f>D40*50/B40</f>
        <v>0.02</v>
      </c>
    </row>
    <row r="41" spans="1:8" s="1" customFormat="1">
      <c r="A41" s="15">
        <f>A40+7</f>
        <v>43093</v>
      </c>
      <c r="B41" s="20">
        <f>C40+F40-G40</f>
        <v>12266.70765193682</v>
      </c>
      <c r="C41" s="17">
        <f>B41+(B41*0.03)</f>
        <v>12634.708881494924</v>
      </c>
      <c r="D41" s="17">
        <f>B41/2500</f>
        <v>4.9066830607747285</v>
      </c>
      <c r="E41" s="28">
        <f>(C41-B41)/D41</f>
        <v>74.999999999999801</v>
      </c>
      <c r="F41" s="18"/>
      <c r="G41" s="18"/>
      <c r="H41" s="19">
        <f>D41*50/B41</f>
        <v>0.02</v>
      </c>
    </row>
    <row r="42" spans="1:8" s="1" customFormat="1" ht="13" thickBot="1">
      <c r="A42" s="15">
        <f>A41+7</f>
        <v>43100</v>
      </c>
      <c r="B42" s="20">
        <f>C41+F41-G41</f>
        <v>12634.708881494924</v>
      </c>
      <c r="C42" s="17">
        <f>B42+(B42*0.03)</f>
        <v>13013.750147939772</v>
      </c>
      <c r="D42" s="17">
        <f>B42/2500</f>
        <v>5.05388355259797</v>
      </c>
      <c r="E42" s="28">
        <f>(C42-B42)/D42</f>
        <v>75.000000000000171</v>
      </c>
      <c r="F42" s="26"/>
      <c r="G42" s="18"/>
      <c r="H42" s="19">
        <f>D42*50/B42</f>
        <v>0.02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13013.750147939772</v>
      </c>
      <c r="C44" s="17">
        <f>B44+(B44*0.03)</f>
        <v>13404.162652377965</v>
      </c>
      <c r="D44" s="17">
        <f>B44/2500</f>
        <v>5.2055000591759093</v>
      </c>
      <c r="E44" s="28">
        <f>(C44-B44)/D44</f>
        <v>74.999999999999886</v>
      </c>
      <c r="F44" s="26"/>
      <c r="G44" s="52"/>
      <c r="H44" s="19">
        <f>D44*50/B44</f>
        <v>2.0000000000000004E-2</v>
      </c>
    </row>
    <row r="45" spans="1:8" s="1" customFormat="1">
      <c r="A45" s="15">
        <f>A44+7</f>
        <v>43114</v>
      </c>
      <c r="B45" s="20">
        <f>C44+F44-G44</f>
        <v>13404.162652377965</v>
      </c>
      <c r="C45" s="17">
        <f>B45+(B45*0.03)</f>
        <v>13806.287531949303</v>
      </c>
      <c r="D45" s="17">
        <f>B45/2500</f>
        <v>5.3616650609511858</v>
      </c>
      <c r="E45" s="28">
        <f>(C45-B45)/D45</f>
        <v>74.999999999999858</v>
      </c>
      <c r="F45" s="26"/>
      <c r="G45" s="33"/>
      <c r="H45" s="19">
        <f>D45*50/B45</f>
        <v>0.02</v>
      </c>
    </row>
    <row r="46" spans="1:8" s="1" customFormat="1">
      <c r="A46" s="15">
        <f>A45+7</f>
        <v>43121</v>
      </c>
      <c r="B46" s="20">
        <f>C45+F45-G45</f>
        <v>13806.287531949303</v>
      </c>
      <c r="C46" s="17">
        <f>B46+(B46*0.03)</f>
        <v>14220.476157907782</v>
      </c>
      <c r="D46" s="17">
        <f>B46/2500</f>
        <v>5.5225150127797216</v>
      </c>
      <c r="E46" s="28">
        <f>(C46-B46)/D46</f>
        <v>74.999999999999972</v>
      </c>
      <c r="F46" s="26"/>
      <c r="G46" s="33"/>
      <c r="H46" s="19">
        <f>D46*50/B46</f>
        <v>0.02</v>
      </c>
    </row>
    <row r="47" spans="1:8" s="1" customFormat="1" ht="13" thickBot="1">
      <c r="A47" s="15">
        <f>A46+7</f>
        <v>43128</v>
      </c>
      <c r="B47" s="20">
        <f>C46+F46-G46</f>
        <v>14220.476157907782</v>
      </c>
      <c r="C47" s="17">
        <f>B47+(B47*0.03)</f>
        <v>14647.090442645016</v>
      </c>
      <c r="D47" s="17">
        <f>B47/2500</f>
        <v>5.6881904631631128</v>
      </c>
      <c r="E47" s="28">
        <f>(C47-B47)/D47</f>
        <v>75.000000000000071</v>
      </c>
      <c r="F47" s="26"/>
      <c r="G47" s="33"/>
      <c r="H47" s="19">
        <f>D47*50/B47</f>
        <v>0.02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14647.090442645016</v>
      </c>
      <c r="C49" s="17">
        <f>B49+(B49*0.03)</f>
        <v>15086.503155924367</v>
      </c>
      <c r="D49" s="17">
        <f>B49/2500</f>
        <v>5.8588361770580066</v>
      </c>
      <c r="E49" s="28">
        <f>(C49-B49)/D49</f>
        <v>75.000000000000085</v>
      </c>
      <c r="F49" s="26"/>
      <c r="G49" s="33"/>
      <c r="H49" s="19">
        <f>D49*50/B49</f>
        <v>0.02</v>
      </c>
    </row>
    <row r="50" spans="1:8" s="1" customFormat="1">
      <c r="A50" s="15">
        <f>A49+7</f>
        <v>43142</v>
      </c>
      <c r="B50" s="20">
        <f>C49+F49-G49</f>
        <v>15086.503155924367</v>
      </c>
      <c r="C50" s="17">
        <f>B50+(B50*0.03)</f>
        <v>15539.098250602097</v>
      </c>
      <c r="D50" s="17">
        <f>B50/2500</f>
        <v>6.0346012623697467</v>
      </c>
      <c r="E50" s="28">
        <f>(C50-B50)/D50</f>
        <v>74.999999999999872</v>
      </c>
      <c r="F50" s="26"/>
      <c r="G50" s="33"/>
      <c r="H50" s="19">
        <f>D50*50/B50</f>
        <v>0.02</v>
      </c>
    </row>
    <row r="51" spans="1:8" s="1" customFormat="1">
      <c r="A51" s="15">
        <f>A50+7</f>
        <v>43149</v>
      </c>
      <c r="B51" s="20">
        <f>C50+F50-G50</f>
        <v>15539.098250602097</v>
      </c>
      <c r="C51" s="17">
        <f>B51+(B51*0.03)</f>
        <v>16005.271198120161</v>
      </c>
      <c r="D51" s="17">
        <f>B51/2500</f>
        <v>6.2156393002408388</v>
      </c>
      <c r="E51" s="28">
        <f>(C51-B51)/D51</f>
        <v>75.000000000000128</v>
      </c>
      <c r="F51" s="26"/>
      <c r="G51" s="33"/>
      <c r="H51" s="19">
        <f>D51*50/B51</f>
        <v>0.02</v>
      </c>
    </row>
    <row r="52" spans="1:8" s="1" customFormat="1" ht="13" thickBot="1">
      <c r="A52" s="15">
        <f>A51+7</f>
        <v>43156</v>
      </c>
      <c r="B52" s="20">
        <f>C51+F51-G51</f>
        <v>16005.271198120161</v>
      </c>
      <c r="C52" s="17">
        <f>B52+(B52*0.03)</f>
        <v>16485.429334063767</v>
      </c>
      <c r="D52" s="17">
        <f>B52/2500</f>
        <v>6.4021084792480645</v>
      </c>
      <c r="E52" s="28">
        <f>(C52-B52)/D52</f>
        <v>75.000000000000171</v>
      </c>
      <c r="F52" s="26"/>
      <c r="G52" s="33"/>
      <c r="H52" s="19">
        <f>D52*50/B52</f>
        <v>0.02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16485.429334063767</v>
      </c>
      <c r="C54" s="17">
        <f>B54+(B54*0.03)</f>
        <v>16979.99221408568</v>
      </c>
      <c r="D54" s="17">
        <f>B54/2500</f>
        <v>6.5941717336255063</v>
      </c>
      <c r="E54" s="28">
        <f>(C54-B54)/D54</f>
        <v>74.999999999999986</v>
      </c>
      <c r="F54" s="26"/>
      <c r="G54" s="33"/>
      <c r="H54" s="19">
        <f>D54*50/B54</f>
        <v>0.02</v>
      </c>
    </row>
    <row r="55" spans="1:8" s="1" customFormat="1">
      <c r="A55" s="15">
        <f>A54+7</f>
        <v>43170</v>
      </c>
      <c r="B55" s="20">
        <f>C54+F54-G54</f>
        <v>16979.99221408568</v>
      </c>
      <c r="C55" s="17">
        <f>B55+(B55*0.03)</f>
        <v>17489.391980508251</v>
      </c>
      <c r="D55" s="17">
        <f>B55/2500</f>
        <v>6.7919968856342718</v>
      </c>
      <c r="E55" s="28">
        <f>(C55-B55)/D55</f>
        <v>75.000000000000199</v>
      </c>
      <c r="F55" s="26"/>
      <c r="G55" s="33"/>
      <c r="H55" s="19">
        <f>D55*50/B55</f>
        <v>0.02</v>
      </c>
    </row>
    <row r="56" spans="1:8" s="1" customFormat="1">
      <c r="A56" s="15">
        <f>A55+7</f>
        <v>43177</v>
      </c>
      <c r="B56" s="20">
        <f>C55+F55-G55</f>
        <v>17489.391980508251</v>
      </c>
      <c r="C56" s="17">
        <f>B56+(B56*0.03)</f>
        <v>18014.0737399235</v>
      </c>
      <c r="D56" s="17">
        <f>B56/2500</f>
        <v>6.9957567922033004</v>
      </c>
      <c r="E56" s="28">
        <f>(C56-B56)/D56</f>
        <v>75.000000000000199</v>
      </c>
      <c r="F56" s="26"/>
      <c r="G56" s="33"/>
      <c r="H56" s="19">
        <f>D56*50/B56</f>
        <v>0.02</v>
      </c>
    </row>
    <row r="57" spans="1:8" s="1" customFormat="1" ht="13" thickBot="1">
      <c r="A57" s="15">
        <f>A56+7</f>
        <v>43184</v>
      </c>
      <c r="B57" s="20">
        <f>C56+F56-G56</f>
        <v>18014.0737399235</v>
      </c>
      <c r="C57" s="17">
        <f>B57+(B57*0.03)</f>
        <v>18554.495952121204</v>
      </c>
      <c r="D57" s="17">
        <f>B57/2500</f>
        <v>7.2056294959693998</v>
      </c>
      <c r="E57" s="28">
        <f>(C57-B57)/D57</f>
        <v>74.999999999999815</v>
      </c>
      <c r="F57" s="26"/>
      <c r="G57" s="33"/>
      <c r="H57" s="19">
        <f>D57*50/B57</f>
        <v>0.02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18554.495952121204</v>
      </c>
      <c r="C59" s="17">
        <f>B59+(B59*0.03)</f>
        <v>19111.13083068484</v>
      </c>
      <c r="D59" s="17">
        <f>B59/2500</f>
        <v>7.4217983808484815</v>
      </c>
      <c r="E59" s="28">
        <f>(C59-B59)/D59</f>
        <v>75.000000000000043</v>
      </c>
      <c r="F59" s="26"/>
      <c r="G59" s="33"/>
      <c r="H59" s="19">
        <f>D59*50/B59</f>
        <v>0.02</v>
      </c>
    </row>
    <row r="60" spans="1:8" s="1" customFormat="1">
      <c r="A60" s="15">
        <f>A59+7</f>
        <v>43198</v>
      </c>
      <c r="B60" s="20">
        <f>C59+F59-G59</f>
        <v>19111.13083068484</v>
      </c>
      <c r="C60" s="17">
        <f>B60+(B60*0.03)</f>
        <v>19684.464755605386</v>
      </c>
      <c r="D60" s="17">
        <f>B60/2500</f>
        <v>7.6444523322739366</v>
      </c>
      <c r="E60" s="28">
        <f>(C60-B60)/D60</f>
        <v>75.000000000000043</v>
      </c>
      <c r="F60" s="26"/>
      <c r="G60" s="33"/>
      <c r="H60" s="19">
        <f>D60*50/B60</f>
        <v>2.0000000000000004E-2</v>
      </c>
    </row>
    <row r="61" spans="1:8" s="1" customFormat="1">
      <c r="A61" s="15">
        <f>A60+7</f>
        <v>43205</v>
      </c>
      <c r="B61" s="20">
        <f>C60+F60-G60</f>
        <v>19684.464755605386</v>
      </c>
      <c r="C61" s="17">
        <f>B61+(B61*0.03)</f>
        <v>20274.998698273546</v>
      </c>
      <c r="D61" s="17">
        <f>B61/2500</f>
        <v>7.8737859022421546</v>
      </c>
      <c r="E61" s="28">
        <f>(C61-B61)/D61</f>
        <v>74.999999999999844</v>
      </c>
      <c r="F61" s="26"/>
      <c r="G61" s="33"/>
      <c r="H61" s="19">
        <f>D61*50/B61</f>
        <v>0.02</v>
      </c>
    </row>
    <row r="62" spans="1:8" s="1" customFormat="1" ht="13" thickBot="1">
      <c r="A62" s="15">
        <f>A61+7</f>
        <v>43212</v>
      </c>
      <c r="B62" s="20">
        <f>C61+F61-G61</f>
        <v>20274.998698273546</v>
      </c>
      <c r="C62" s="17">
        <f>B62+(B62*0.03)</f>
        <v>20883.248659221754</v>
      </c>
      <c r="D62" s="17">
        <f>B62/2500</f>
        <v>8.109999479309419</v>
      </c>
      <c r="E62" s="28">
        <f>(C62-B62)/D62</f>
        <v>75.000000000000128</v>
      </c>
      <c r="F62" s="26"/>
      <c r="G62" s="33"/>
      <c r="H62" s="19">
        <f>D62*50/B62</f>
        <v>0.02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20883.248659221754</v>
      </c>
      <c r="C64" s="17">
        <f>B64+(B64*0.03)</f>
        <v>21509.746118998406</v>
      </c>
      <c r="D64" s="17">
        <f>B64/2500</f>
        <v>8.3532994636887015</v>
      </c>
      <c r="E64" s="28">
        <f>(C64-B64)/D64</f>
        <v>74.999999999999957</v>
      </c>
      <c r="F64" s="26"/>
      <c r="G64" s="33"/>
      <c r="H64" s="19">
        <f>D64*50/B64</f>
        <v>0.02</v>
      </c>
    </row>
    <row r="65" spans="1:8" s="1" customFormat="1">
      <c r="A65" s="15">
        <f>A64+7</f>
        <v>43226</v>
      </c>
      <c r="B65" s="20">
        <f>C64+F64-G64</f>
        <v>21509.746118998406</v>
      </c>
      <c r="C65" s="17">
        <f>B65+(B65*0.03)</f>
        <v>22155.038502568357</v>
      </c>
      <c r="D65" s="17">
        <f>B65/2500</f>
        <v>8.603898447599363</v>
      </c>
      <c r="E65" s="28">
        <f>(C65-B65)/D65</f>
        <v>74.999999999999886</v>
      </c>
      <c r="F65" s="26"/>
      <c r="G65" s="33"/>
      <c r="H65" s="19">
        <f>D65*50/B65</f>
        <v>0.02</v>
      </c>
    </row>
    <row r="66" spans="1:8" s="1" customFormat="1">
      <c r="A66" s="15">
        <f>A65+7</f>
        <v>43233</v>
      </c>
      <c r="B66" s="20">
        <f>C65+F65-G65</f>
        <v>22155.038502568357</v>
      </c>
      <c r="C66" s="17">
        <f>B66+(B66*0.03)</f>
        <v>22819.689657645409</v>
      </c>
      <c r="D66" s="17">
        <f>B66/2500</f>
        <v>8.8620154010273424</v>
      </c>
      <c r="E66" s="28">
        <f>(C66-B66)/D66</f>
        <v>75.000000000000142</v>
      </c>
      <c r="F66" s="26"/>
      <c r="G66" s="33"/>
      <c r="H66" s="19">
        <f>D66*50/B66</f>
        <v>0.02</v>
      </c>
    </row>
    <row r="67" spans="1:8" s="1" customFormat="1" ht="13" thickBot="1">
      <c r="A67" s="15">
        <f>A66+7</f>
        <v>43240</v>
      </c>
      <c r="B67" s="20">
        <f>C66+F66-G66</f>
        <v>22819.689657645409</v>
      </c>
      <c r="C67" s="17">
        <f>B67+(B67*0.03)</f>
        <v>23504.28034737477</v>
      </c>
      <c r="D67" s="17">
        <f>B67/2500</f>
        <v>9.1278758630581631</v>
      </c>
      <c r="E67" s="28">
        <f>(C67-B67)/D67</f>
        <v>74.999999999999844</v>
      </c>
      <c r="F67" s="26"/>
      <c r="G67" s="33"/>
      <c r="H67" s="19">
        <f>D67*50/B67</f>
        <v>1.9999999999999997E-2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23504.28034737477</v>
      </c>
      <c r="C69" s="17">
        <f>B69+(B69*0.03)</f>
        <v>24209.408757796013</v>
      </c>
      <c r="D69" s="17">
        <f>B69/2500</f>
        <v>9.4017121389499074</v>
      </c>
      <c r="E69" s="28">
        <f>(C69-B69)/D69</f>
        <v>74.999999999999972</v>
      </c>
      <c r="F69" s="26"/>
      <c r="G69" s="33"/>
      <c r="H69" s="19">
        <f>D69*50/B69</f>
        <v>1.9999999999999997E-2</v>
      </c>
    </row>
    <row r="70" spans="1:8" s="1" customFormat="1">
      <c r="A70" s="15">
        <f>A69+7</f>
        <v>43254</v>
      </c>
      <c r="B70" s="20">
        <f>C69+F69-G69</f>
        <v>24209.408757796013</v>
      </c>
      <c r="C70" s="17">
        <f>B70+(B70*0.03)</f>
        <v>24935.691020529892</v>
      </c>
      <c r="D70" s="17">
        <f>B70/2500</f>
        <v>9.6837635031184046</v>
      </c>
      <c r="E70" s="28">
        <f>(C70-B70)/D70</f>
        <v>74.999999999999886</v>
      </c>
      <c r="F70" s="26"/>
      <c r="G70" s="63"/>
      <c r="H70" s="19">
        <f>D70*50/B70</f>
        <v>0.02</v>
      </c>
    </row>
    <row r="71" spans="1:8" s="1" customFormat="1">
      <c r="A71" s="15">
        <f>A70+7</f>
        <v>43261</v>
      </c>
      <c r="B71" s="20">
        <f>C70+F70-G70</f>
        <v>24935.691020529892</v>
      </c>
      <c r="C71" s="17">
        <f>B71+(B71*0.03)</f>
        <v>25683.76175114579</v>
      </c>
      <c r="D71" s="17">
        <f>B71/2500</f>
        <v>9.9742764082119564</v>
      </c>
      <c r="E71" s="28">
        <f>(C71-B71)/D71</f>
        <v>75.000000000000156</v>
      </c>
      <c r="F71" s="26"/>
      <c r="G71" s="33"/>
      <c r="H71" s="19">
        <f>D71*50/B71</f>
        <v>0.02</v>
      </c>
    </row>
    <row r="72" spans="1:8" s="1" customFormat="1" ht="13" thickBot="1">
      <c r="A72" s="15">
        <f>A71+7</f>
        <v>43268</v>
      </c>
      <c r="B72" s="20">
        <f>C71+F71-G71</f>
        <v>25683.76175114579</v>
      </c>
      <c r="C72" s="17">
        <f>B72+(B72*0.03)</f>
        <v>26454.274603680165</v>
      </c>
      <c r="D72" s="17">
        <f>B72/2500</f>
        <v>10.273504700458316</v>
      </c>
      <c r="E72" s="28">
        <f>(C72-B72)/D72</f>
        <v>75.000000000000156</v>
      </c>
      <c r="F72" s="26"/>
      <c r="G72" s="33"/>
      <c r="H72" s="19">
        <f>D72*50/B72</f>
        <v>0.02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26454.274603680165</v>
      </c>
      <c r="C74" s="17">
        <f>B74+(B74*0.03)</f>
        <v>27247.902841790572</v>
      </c>
      <c r="D74" s="17">
        <f>B74/2500</f>
        <v>10.581709841472065</v>
      </c>
      <c r="E74" s="28">
        <f>(C74-B74)/D74</f>
        <v>75.000000000000156</v>
      </c>
      <c r="F74" s="26"/>
      <c r="G74" s="33"/>
      <c r="H74" s="19">
        <f>D74*50/B74</f>
        <v>0.02</v>
      </c>
    </row>
    <row r="75" spans="1:8" s="1" customFormat="1">
      <c r="A75" s="15">
        <f>A74+7</f>
        <v>43282</v>
      </c>
      <c r="B75" s="20">
        <f>C74+F74-G74</f>
        <v>27247.902841790572</v>
      </c>
      <c r="C75" s="17">
        <f>B75+(B75*0.03)</f>
        <v>28065.33992704429</v>
      </c>
      <c r="D75" s="17">
        <f>B75/2500</f>
        <v>10.899161136716229</v>
      </c>
      <c r="E75" s="28">
        <f>(C75-B75)/D75</f>
        <v>75.000000000000043</v>
      </c>
      <c r="F75" s="26"/>
      <c r="G75" s="33"/>
      <c r="H75" s="19">
        <f>D75*50/B75</f>
        <v>0.02</v>
      </c>
    </row>
    <row r="76" spans="1:8" s="1" customFormat="1">
      <c r="A76" s="15">
        <f>A75+7</f>
        <v>43289</v>
      </c>
      <c r="B76" s="20">
        <f>C75+F75-G75</f>
        <v>28065.33992704429</v>
      </c>
      <c r="C76" s="17">
        <f>B76+(B76*0.03)</f>
        <v>28907.300124855617</v>
      </c>
      <c r="D76" s="17">
        <f>B76/2500</f>
        <v>11.226135970817715</v>
      </c>
      <c r="E76" s="28">
        <f>(C76-B76)/D76</f>
        <v>74.999999999999929</v>
      </c>
      <c r="F76" s="26"/>
      <c r="G76" s="33"/>
      <c r="H76" s="19">
        <f>D76*50/B76</f>
        <v>0.02</v>
      </c>
    </row>
    <row r="77" spans="1:8" s="1" customFormat="1" ht="13" thickBot="1">
      <c r="A77" s="15">
        <f>A76+7</f>
        <v>43296</v>
      </c>
      <c r="B77" s="20">
        <f>C76+F76-G76</f>
        <v>28907.300124855617</v>
      </c>
      <c r="C77" s="17">
        <f>B77+(B77*0.03)</f>
        <v>29774.519128601285</v>
      </c>
      <c r="D77" s="17">
        <f>B77/2500</f>
        <v>11.562920049942248</v>
      </c>
      <c r="E77" s="28">
        <f>(C77-B77)/D77</f>
        <v>74.999999999999915</v>
      </c>
      <c r="F77" s="26"/>
      <c r="G77" s="33"/>
      <c r="H77" s="19">
        <f>D77*50/B77</f>
        <v>0.02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29774.519128601285</v>
      </c>
      <c r="C79" s="17">
        <f>B79+(B79*0.03)</f>
        <v>30667.754702459322</v>
      </c>
      <c r="D79" s="17">
        <f>B79/2500</f>
        <v>11.909807651440515</v>
      </c>
      <c r="E79" s="28">
        <f>(C79-B79)/D79</f>
        <v>74.999999999999886</v>
      </c>
      <c r="F79" s="26"/>
      <c r="G79" s="33"/>
      <c r="H79" s="19">
        <f>D79*50/B79</f>
        <v>0.02</v>
      </c>
    </row>
    <row r="80" spans="1:8" s="1" customFormat="1">
      <c r="A80" s="15">
        <f>A79+7</f>
        <v>43310</v>
      </c>
      <c r="B80" s="20">
        <f>C79+F79-G79</f>
        <v>30667.754702459322</v>
      </c>
      <c r="C80" s="17">
        <f>B80+(B80*0.03)</f>
        <v>31587.787343533102</v>
      </c>
      <c r="D80" s="17">
        <f>B80/2500</f>
        <v>12.267101880983729</v>
      </c>
      <c r="E80" s="28">
        <f>(C80-B80)/D80</f>
        <v>75.000000000000014</v>
      </c>
      <c r="F80" s="26"/>
      <c r="G80" s="63"/>
      <c r="H80" s="19">
        <f>D80*50/B80</f>
        <v>1.9999999999999997E-2</v>
      </c>
    </row>
    <row r="81" spans="1:8" s="1" customFormat="1">
      <c r="A81" s="15">
        <f>A80+7</f>
        <v>43317</v>
      </c>
      <c r="B81" s="20">
        <f>C80+F80-G80</f>
        <v>31587.787343533102</v>
      </c>
      <c r="C81" s="17">
        <f>B81+(B81*0.03)</f>
        <v>32535.420963839097</v>
      </c>
      <c r="D81" s="17">
        <f>B81/2500</f>
        <v>12.63511493741324</v>
      </c>
      <c r="E81" s="28">
        <f>(C81-B81)/D81</f>
        <v>75.000000000000128</v>
      </c>
      <c r="F81" s="26"/>
      <c r="G81" s="33"/>
      <c r="H81" s="19">
        <f>D81*50/B81</f>
        <v>0.02</v>
      </c>
    </row>
    <row r="82" spans="1:8" s="1" customFormat="1" ht="13" thickBot="1">
      <c r="A82" s="15">
        <f>A81+7</f>
        <v>43324</v>
      </c>
      <c r="B82" s="20">
        <f>C81+F81-G81</f>
        <v>32535.420963839097</v>
      </c>
      <c r="C82" s="17">
        <f>B82+(B82*0.03)</f>
        <v>33511.483592754266</v>
      </c>
      <c r="D82" s="17">
        <f>B82/2500</f>
        <v>13.014168385535639</v>
      </c>
      <c r="E82" s="28">
        <f>(C82-B82)/D82</f>
        <v>74.999999999999744</v>
      </c>
      <c r="F82" s="26"/>
      <c r="G82" s="33"/>
      <c r="H82" s="19">
        <f>D82*50/B82</f>
        <v>0.02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33511.483592754266</v>
      </c>
      <c r="C84" s="17">
        <f>B84+(B84*0.03)</f>
        <v>34516.828100536892</v>
      </c>
      <c r="D84" s="17">
        <f>B84/2500</f>
        <v>13.404593437101706</v>
      </c>
      <c r="E84" s="28">
        <f>(C84-B84)/D84</f>
        <v>74.999999999999815</v>
      </c>
      <c r="F84" s="26"/>
      <c r="G84" s="33"/>
      <c r="H84" s="19">
        <f>D84*50/B84</f>
        <v>1.9999999999999997E-2</v>
      </c>
    </row>
    <row r="85" spans="1:8" s="1" customFormat="1">
      <c r="A85" s="15">
        <f>A84+7</f>
        <v>43338</v>
      </c>
      <c r="B85" s="20">
        <f>C84+F84-G84</f>
        <v>34516.828100536892</v>
      </c>
      <c r="C85" s="17">
        <f>B85+(B85*0.03)</f>
        <v>35552.332943552996</v>
      </c>
      <c r="D85" s="17">
        <f>B85/2500</f>
        <v>13.806731240214758</v>
      </c>
      <c r="E85" s="28">
        <f>(C85-B85)/D85</f>
        <v>74.999999999999801</v>
      </c>
      <c r="F85" s="26"/>
      <c r="G85" s="33"/>
      <c r="H85" s="19">
        <f>D85*50/B85</f>
        <v>0.02</v>
      </c>
    </row>
    <row r="86" spans="1:8" s="1" customFormat="1">
      <c r="A86" s="15">
        <f>A85+7</f>
        <v>43345</v>
      </c>
      <c r="B86" s="20">
        <f>C85+F85-G85</f>
        <v>35552.332943552996</v>
      </c>
      <c r="C86" s="17">
        <f>B86+(B86*0.03)</f>
        <v>36618.902931859586</v>
      </c>
      <c r="D86" s="17">
        <f>B86/2500</f>
        <v>14.220933177421198</v>
      </c>
      <c r="E86" s="28">
        <f>(C86-B86)/D86</f>
        <v>75</v>
      </c>
      <c r="F86" s="26"/>
      <c r="G86" s="33"/>
      <c r="H86" s="19">
        <f>D86*50/B86</f>
        <v>0.02</v>
      </c>
    </row>
    <row r="87" spans="1:8" s="1" customFormat="1" ht="13" thickBot="1">
      <c r="A87" s="15">
        <f>A86+7</f>
        <v>43352</v>
      </c>
      <c r="B87" s="20">
        <f>C86+F86-G86</f>
        <v>36618.902931859586</v>
      </c>
      <c r="C87" s="17">
        <f>B87+(B87*0.03)</f>
        <v>37717.470019815373</v>
      </c>
      <c r="D87" s="17">
        <f>B87/2500</f>
        <v>14.647561172743835</v>
      </c>
      <c r="E87" s="28">
        <f>(C87-B87)/D87</f>
        <v>74.999999999999986</v>
      </c>
      <c r="F87" s="26"/>
      <c r="G87" s="33"/>
      <c r="H87" s="19">
        <f>D87*50/B87</f>
        <v>0.02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37717.470019815373</v>
      </c>
      <c r="C89" s="17">
        <f>B89+(B89*0.03)</f>
        <v>38848.994120409836</v>
      </c>
      <c r="D89" s="17">
        <f>B89/2500</f>
        <v>15.086988007926148</v>
      </c>
      <c r="E89" s="28">
        <f>(C89-B89)/D89</f>
        <v>75.000000000000099</v>
      </c>
      <c r="F89" s="26"/>
      <c r="G89" s="33"/>
      <c r="H89" s="19">
        <f>D89*50/B89</f>
        <v>1.9999999999999997E-2</v>
      </c>
    </row>
    <row r="90" spans="1:8" s="1" customFormat="1">
      <c r="A90" s="15">
        <f>A89+7</f>
        <v>43366</v>
      </c>
      <c r="B90" s="20">
        <f>C89+F89-G89</f>
        <v>38848.994120409836</v>
      </c>
      <c r="C90" s="17">
        <f>B90+(B90*0.03)</f>
        <v>40014.463944022129</v>
      </c>
      <c r="D90" s="17">
        <f>B90/2500</f>
        <v>15.539597648163934</v>
      </c>
      <c r="E90" s="28">
        <f>(C90-B90)/D90</f>
        <v>74.999999999999872</v>
      </c>
      <c r="F90" s="26"/>
      <c r="G90" s="33"/>
      <c r="H90" s="19">
        <f>D90*50/B90</f>
        <v>1.9999999999999997E-2</v>
      </c>
    </row>
    <row r="91" spans="1:8" s="1" customFormat="1">
      <c r="A91" s="15">
        <f>A90+7</f>
        <v>43373</v>
      </c>
      <c r="B91" s="20">
        <f>C90+F90-G90</f>
        <v>40014.463944022129</v>
      </c>
      <c r="C91" s="17">
        <f>B91+(B91*0.03)</f>
        <v>41214.89786234279</v>
      </c>
      <c r="D91" s="17">
        <f>B91/2500</f>
        <v>16.005785577608851</v>
      </c>
      <c r="E91" s="28">
        <f>(C91-B91)/D91</f>
        <v>74.999999999999829</v>
      </c>
      <c r="F91" s="26"/>
      <c r="G91" s="33"/>
      <c r="H91" s="19">
        <f>D91*50/B91</f>
        <v>0.02</v>
      </c>
    </row>
    <row r="92" spans="1:8" s="1" customFormat="1" ht="13" thickBot="1">
      <c r="A92" s="15">
        <f>A91+7</f>
        <v>43380</v>
      </c>
      <c r="B92" s="20">
        <f>C91+F91-G91</f>
        <v>41214.89786234279</v>
      </c>
      <c r="C92" s="17">
        <f>B92+(B92*0.03)</f>
        <v>42451.344798213075</v>
      </c>
      <c r="D92" s="17">
        <f>B92/2500</f>
        <v>16.485959144937116</v>
      </c>
      <c r="E92" s="28">
        <f>(C92-B92)/D92</f>
        <v>75.000000000000043</v>
      </c>
      <c r="F92" s="26"/>
      <c r="G92" s="33"/>
      <c r="H92" s="19">
        <f>D92*50/B92</f>
        <v>0.02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42451.344798213075</v>
      </c>
      <c r="C94" s="17">
        <f>B94+(B94*0.03)</f>
        <v>43724.885142159466</v>
      </c>
      <c r="D94" s="17">
        <f>B94/2500</f>
        <v>16.980537919285229</v>
      </c>
      <c r="E94" s="28">
        <f>(C94-B94)/D94</f>
        <v>74.999999999999972</v>
      </c>
      <c r="F94" s="26"/>
      <c r="G94" s="33"/>
      <c r="H94" s="19">
        <f>D94*50/B94</f>
        <v>0.02</v>
      </c>
    </row>
    <row r="95" spans="1:8" s="1" customFormat="1">
      <c r="A95" s="15">
        <f>A94+7</f>
        <v>43394</v>
      </c>
      <c r="B95" s="20">
        <f>C94+F94-G94</f>
        <v>43724.885142159466</v>
      </c>
      <c r="C95" s="17">
        <f>B95+(B95*0.03)</f>
        <v>45036.631696424251</v>
      </c>
      <c r="D95" s="17">
        <f>B95/2500</f>
        <v>17.489954056863787</v>
      </c>
      <c r="E95" s="28">
        <f>(C95-B95)/D95</f>
        <v>75.000000000000014</v>
      </c>
      <c r="F95" s="26"/>
      <c r="G95" s="33"/>
      <c r="H95" s="19">
        <f>D95*50/B95</f>
        <v>0.02</v>
      </c>
    </row>
    <row r="96" spans="1:8" s="1" customFormat="1">
      <c r="A96" s="15">
        <f>A95+7</f>
        <v>43401</v>
      </c>
      <c r="B96" s="20">
        <f>C95+F95-G95</f>
        <v>45036.631696424251</v>
      </c>
      <c r="C96" s="17">
        <f>B96+(B96*0.03)</f>
        <v>46387.730647316981</v>
      </c>
      <c r="D96" s="17">
        <f>B96/2500</f>
        <v>18.0146526785697</v>
      </c>
      <c r="E96" s="28">
        <f>(C96-B96)/D96</f>
        <v>75.000000000000171</v>
      </c>
      <c r="F96" s="26"/>
      <c r="G96" s="33"/>
      <c r="H96" s="19">
        <f>D96*50/B96</f>
        <v>0.02</v>
      </c>
    </row>
    <row r="97" spans="1:8" s="1" customFormat="1" ht="13" thickBot="1">
      <c r="A97" s="15">
        <f>A96+7</f>
        <v>43408</v>
      </c>
      <c r="B97" s="20">
        <f>C96+F96-G96</f>
        <v>46387.730647316981</v>
      </c>
      <c r="C97" s="17">
        <f>B97+(B97*0.03)</f>
        <v>47779.36256673649</v>
      </c>
      <c r="D97" s="17">
        <f>B97/2500</f>
        <v>18.555092258926791</v>
      </c>
      <c r="E97" s="28">
        <f>(C97-B97)/D97</f>
        <v>75</v>
      </c>
      <c r="F97" s="26"/>
      <c r="G97" s="33"/>
      <c r="H97" s="19">
        <f>D97*50/B97</f>
        <v>1.9999999999999997E-2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47779.36256673649</v>
      </c>
      <c r="C99" s="17">
        <f>B99+(B99*0.03)</f>
        <v>49212.743443738582</v>
      </c>
      <c r="D99" s="17">
        <f>B99/2500</f>
        <v>19.111745026694596</v>
      </c>
      <c r="E99" s="28">
        <f>(C99-B99)/D99</f>
        <v>74.999999999999829</v>
      </c>
      <c r="F99" s="26"/>
      <c r="G99" s="33"/>
      <c r="H99" s="19">
        <f>D99*50/B99</f>
        <v>0.02</v>
      </c>
    </row>
    <row r="100" spans="1:8" s="1" customFormat="1">
      <c r="A100" s="15">
        <f>A99+7</f>
        <v>43422</v>
      </c>
      <c r="B100" s="20">
        <f>C99+F99-G99</f>
        <v>49212.743443738582</v>
      </c>
      <c r="C100" s="17">
        <f>B100+(B100*0.03)</f>
        <v>50689.125747050741</v>
      </c>
      <c r="D100" s="17">
        <f>B100/2500</f>
        <v>19.685097377495431</v>
      </c>
      <c r="E100" s="28">
        <f>(C100-B100)/D100</f>
        <v>75.000000000000085</v>
      </c>
      <c r="F100" s="26"/>
      <c r="G100" s="33"/>
      <c r="H100" s="19">
        <f>D100*50/B100</f>
        <v>1.9999999999999997E-2</v>
      </c>
    </row>
    <row r="101" spans="1:8" s="1" customFormat="1">
      <c r="A101" s="15">
        <f>A100+7</f>
        <v>43429</v>
      </c>
      <c r="B101" s="20">
        <f>C100+F100-G100</f>
        <v>50689.125747050741</v>
      </c>
      <c r="C101" s="17">
        <f>B101+(B101*0.03)</f>
        <v>52209.799519462264</v>
      </c>
      <c r="D101" s="17">
        <f>B101/2500</f>
        <v>20.275650298820295</v>
      </c>
      <c r="E101" s="28">
        <f>(C101-B101)/D101</f>
        <v>75.000000000000028</v>
      </c>
      <c r="F101" s="26"/>
      <c r="G101" s="33"/>
      <c r="H101" s="19">
        <f>D101*50/B101</f>
        <v>0.02</v>
      </c>
    </row>
    <row r="102" spans="1:8" s="1" customFormat="1" ht="13" thickBot="1">
      <c r="A102" s="15">
        <f>A101+7</f>
        <v>43436</v>
      </c>
      <c r="B102" s="20">
        <f>C101+F101-G101</f>
        <v>52209.799519462264</v>
      </c>
      <c r="C102" s="17">
        <f>B102+(B102*0.03)</f>
        <v>53776.093505046134</v>
      </c>
      <c r="D102" s="17">
        <f>B102/2500</f>
        <v>20.883919807784906</v>
      </c>
      <c r="E102" s="28">
        <f>(C102-B102)/D102</f>
        <v>75.000000000000114</v>
      </c>
      <c r="F102" s="26"/>
      <c r="G102" s="33"/>
      <c r="H102" s="19">
        <f>D102*50/B102</f>
        <v>0.02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53776.093505046134</v>
      </c>
      <c r="C104" s="17">
        <f>B104+(B104*0.03)</f>
        <v>55389.37631019752</v>
      </c>
      <c r="D104" s="17">
        <f>B104/2500</f>
        <v>21.510437402018454</v>
      </c>
      <c r="E104" s="28">
        <f>(C104-B104)/D104</f>
        <v>75.000000000000099</v>
      </c>
      <c r="F104" s="26"/>
      <c r="G104" s="33"/>
      <c r="H104" s="19">
        <f>D104*50/B104</f>
        <v>1.9999999999999997E-2</v>
      </c>
    </row>
    <row r="105" spans="1:8" s="1" customFormat="1">
      <c r="A105" s="15">
        <f>A104+7</f>
        <v>43450</v>
      </c>
      <c r="B105" s="20">
        <f>C104+F104-G104</f>
        <v>55389.37631019752</v>
      </c>
      <c r="C105" s="17">
        <f>B105+(B105*0.03)</f>
        <v>57051.057599503445</v>
      </c>
      <c r="D105" s="17">
        <f>B105/2500</f>
        <v>22.155750524079007</v>
      </c>
      <c r="E105" s="28">
        <f>(C105-B105)/D105</f>
        <v>74.999999999999972</v>
      </c>
      <c r="F105" s="26"/>
      <c r="G105" s="33"/>
      <c r="H105" s="19">
        <f>D105*50/B105</f>
        <v>0.02</v>
      </c>
    </row>
    <row r="106" spans="1:8" s="1" customFormat="1">
      <c r="A106" s="15">
        <f>A105+7</f>
        <v>43457</v>
      </c>
      <c r="B106" s="20">
        <f>C105+F105-G105</f>
        <v>57051.057599503445</v>
      </c>
      <c r="C106" s="17">
        <f>B106+(B106*0.03)</f>
        <v>58762.589327488546</v>
      </c>
      <c r="D106" s="17">
        <f>B106/2500</f>
        <v>22.820423039801376</v>
      </c>
      <c r="E106" s="28">
        <f>(C106-B106)/D106</f>
        <v>74.999999999999886</v>
      </c>
      <c r="F106" s="26"/>
      <c r="G106" s="33"/>
      <c r="H106" s="19">
        <f>D106*50/B106</f>
        <v>1.9999999999999997E-2</v>
      </c>
    </row>
    <row r="107" spans="1:8" s="1" customFormat="1" ht="13" thickBot="1">
      <c r="A107" s="15">
        <f>A106+7</f>
        <v>43464</v>
      </c>
      <c r="B107" s="20">
        <f>C106+F106-G106</f>
        <v>58762.589327488546</v>
      </c>
      <c r="C107" s="17">
        <f>B107+(B107*0.03)</f>
        <v>60525.4670073132</v>
      </c>
      <c r="D107" s="17">
        <f>B107/2500</f>
        <v>23.505035730995417</v>
      </c>
      <c r="E107" s="28">
        <f>(C107-B107)/D107</f>
        <v>74.999999999999929</v>
      </c>
      <c r="F107" s="26"/>
      <c r="G107" s="33"/>
      <c r="H107" s="19">
        <f>D107*50/B107</f>
        <v>1.9999999999999997E-2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60525.4670073132</v>
      </c>
      <c r="C109" s="17">
        <f>B109+(B109*0.03)</f>
        <v>62341.231017532598</v>
      </c>
      <c r="D109" s="17">
        <f>B109/2500</f>
        <v>24.210186802925278</v>
      </c>
      <c r="E109" s="28">
        <f>(C109-B109)/D109</f>
        <v>75.000000000000099</v>
      </c>
      <c r="F109" s="26"/>
      <c r="G109" s="33"/>
      <c r="H109" s="19">
        <f>D109*50/B109</f>
        <v>1.9999999999999997E-2</v>
      </c>
    </row>
    <row r="110" spans="1:8">
      <c r="A110" s="15">
        <f>A109+7</f>
        <v>43478</v>
      </c>
      <c r="B110" s="20">
        <f>C109+F109-G109</f>
        <v>62341.231017532598</v>
      </c>
      <c r="C110" s="17">
        <f>B110+(B110*0.03)</f>
        <v>64211.467948058576</v>
      </c>
      <c r="D110" s="17">
        <f>B110/2500</f>
        <v>24.936492407013038</v>
      </c>
      <c r="E110" s="28">
        <f>(C110-B110)/D110</f>
        <v>75.000000000000014</v>
      </c>
      <c r="F110" s="26"/>
      <c r="G110" s="33"/>
      <c r="H110" s="19">
        <f>D110*50/B110</f>
        <v>0.02</v>
      </c>
    </row>
    <row r="111" spans="1:8">
      <c r="A111" s="15">
        <f>A110+7</f>
        <v>43485</v>
      </c>
      <c r="B111" s="20">
        <f>C110+F110-G110</f>
        <v>64211.467948058576</v>
      </c>
      <c r="C111" s="17">
        <f>B111+(B111*0.03)</f>
        <v>66137.811986500339</v>
      </c>
      <c r="D111" s="17">
        <f>B111/2500</f>
        <v>25.684587179223431</v>
      </c>
      <c r="E111" s="28">
        <f>(C111-B111)/D111</f>
        <v>75.000000000000213</v>
      </c>
      <c r="F111" s="26"/>
      <c r="G111" s="33"/>
      <c r="H111" s="19">
        <f>D111*50/B111</f>
        <v>0.02</v>
      </c>
    </row>
    <row r="112" spans="1:8" ht="13" thickBot="1">
      <c r="A112" s="15">
        <f>A111+7</f>
        <v>43492</v>
      </c>
      <c r="B112" s="20">
        <f>C111+F111-G111</f>
        <v>66137.811986500339</v>
      </c>
      <c r="C112" s="17">
        <f>B112+(B112*0.03)</f>
        <v>68121.946346095356</v>
      </c>
      <c r="D112" s="17">
        <f>B112/2500</f>
        <v>26.455124794600135</v>
      </c>
      <c r="E112" s="28">
        <f>(C112-B112)/D112</f>
        <v>75.000000000000242</v>
      </c>
      <c r="F112" s="26"/>
      <c r="G112" s="33"/>
      <c r="H112" s="19">
        <f>D112*50/B112</f>
        <v>1.9999999999999997E-2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68121.946346095356</v>
      </c>
      <c r="C114" s="17">
        <f>B114+(B114*0.03)</f>
        <v>70165.604736478213</v>
      </c>
      <c r="D114" s="17">
        <f>B114/2500</f>
        <v>27.248778538438142</v>
      </c>
      <c r="E114" s="28">
        <f>(C114-B114)/D114</f>
        <v>74.999999999999901</v>
      </c>
      <c r="F114" s="26"/>
      <c r="G114" s="33"/>
      <c r="H114" s="19">
        <f>D114*50/B114</f>
        <v>0.02</v>
      </c>
    </row>
    <row r="115" spans="1:8">
      <c r="A115" s="15">
        <f>A114+7</f>
        <v>43506</v>
      </c>
      <c r="B115" s="20">
        <f>C114+F114-G114</f>
        <v>70165.604736478213</v>
      </c>
      <c r="C115" s="17">
        <f>B115+(B115*0.03)</f>
        <v>72270.572878572566</v>
      </c>
      <c r="D115" s="17">
        <f>B115/2500</f>
        <v>28.066241894591286</v>
      </c>
      <c r="E115" s="28">
        <f>(C115-B115)/D115</f>
        <v>75.000000000000213</v>
      </c>
      <c r="F115" s="26"/>
      <c r="G115" s="33"/>
      <c r="H115" s="19">
        <f>D115*50/B115</f>
        <v>0.02</v>
      </c>
    </row>
    <row r="116" spans="1:8">
      <c r="A116" s="15">
        <f>A115+7</f>
        <v>43513</v>
      </c>
      <c r="B116" s="20">
        <f>C115+F115-G115</f>
        <v>72270.572878572566</v>
      </c>
      <c r="C116" s="17">
        <f>B116+(B116*0.03)</f>
        <v>74438.690064929746</v>
      </c>
      <c r="D116" s="17">
        <f>B116/2500</f>
        <v>28.908229151429026</v>
      </c>
      <c r="E116" s="28">
        <f>(C116-B116)/D116</f>
        <v>75.000000000000099</v>
      </c>
      <c r="F116" s="26"/>
      <c r="G116" s="33"/>
      <c r="H116" s="19">
        <f>D116*50/B116</f>
        <v>0.02</v>
      </c>
    </row>
    <row r="117" spans="1:8" ht="13" thickBot="1">
      <c r="A117" s="15">
        <f>A116+7</f>
        <v>43520</v>
      </c>
      <c r="B117" s="20">
        <f>C116+F116-G116</f>
        <v>74438.690064929746</v>
      </c>
      <c r="C117" s="17">
        <f>B117+(B117*0.03)</f>
        <v>76671.850766877644</v>
      </c>
      <c r="D117" s="17">
        <f>B117/2500</f>
        <v>29.775476025971898</v>
      </c>
      <c r="E117" s="28">
        <f>(C117-B117)/D117</f>
        <v>75.000000000000185</v>
      </c>
      <c r="F117" s="26"/>
      <c r="G117" s="33"/>
      <c r="H117" s="19">
        <f>D117*50/B117</f>
        <v>0.02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76671.850766877644</v>
      </c>
      <c r="C119" s="17">
        <f>B119+(B119*0.03)</f>
        <v>78972.006289883968</v>
      </c>
      <c r="D119" s="17">
        <f>B119/2500</f>
        <v>30.668740306751058</v>
      </c>
      <c r="E119" s="28">
        <f>(C119-B119)/D119</f>
        <v>74.999999999999829</v>
      </c>
      <c r="F119" s="26"/>
      <c r="G119" s="33"/>
      <c r="H119" s="19">
        <f>D119*50/B119</f>
        <v>0.02</v>
      </c>
    </row>
    <row r="120" spans="1:8">
      <c r="A120" s="15">
        <f>A119+7</f>
        <v>43534</v>
      </c>
      <c r="B120" s="20">
        <f>C119+F119-G119</f>
        <v>78972.006289883968</v>
      </c>
      <c r="C120" s="17">
        <f>B120+(B120*0.03)</f>
        <v>81341.16647858049</v>
      </c>
      <c r="D120" s="17">
        <f>B120/2500</f>
        <v>31.588802515953589</v>
      </c>
      <c r="E120" s="28">
        <f>(C120-B120)/D120</f>
        <v>75.000000000000085</v>
      </c>
      <c r="F120" s="26"/>
      <c r="G120" s="33"/>
      <c r="H120" s="19">
        <f>D120*50/B120</f>
        <v>0.02</v>
      </c>
    </row>
    <row r="121" spans="1:8">
      <c r="A121" s="15">
        <f>A120+7</f>
        <v>43541</v>
      </c>
      <c r="B121" s="20">
        <f>C120+F120-G120</f>
        <v>81341.16647858049</v>
      </c>
      <c r="C121" s="17">
        <f>B121+(B121*0.03)</f>
        <v>83781.401472937898</v>
      </c>
      <c r="D121" s="17">
        <f>B121/2500</f>
        <v>32.536466591432195</v>
      </c>
      <c r="E121" s="28">
        <f>(C121-B121)/D121</f>
        <v>74.999999999999801</v>
      </c>
      <c r="F121" s="26"/>
      <c r="G121" s="33"/>
      <c r="H121" s="19">
        <f>D121*50/B121</f>
        <v>0.02</v>
      </c>
    </row>
    <row r="122" spans="1:8" ht="13" thickBot="1">
      <c r="A122" s="15">
        <f>A121+7</f>
        <v>43548</v>
      </c>
      <c r="B122" s="20">
        <f>C121+F121-G121</f>
        <v>83781.401472937898</v>
      </c>
      <c r="C122" s="17">
        <f>B122+(B122*0.03)</f>
        <v>86294.843517126035</v>
      </c>
      <c r="D122" s="17">
        <f>B122/2500</f>
        <v>33.512560589175159</v>
      </c>
      <c r="E122" s="28">
        <f>(C122-B122)/D122</f>
        <v>75.000000000000014</v>
      </c>
      <c r="F122" s="26"/>
      <c r="G122" s="33"/>
      <c r="H122" s="19">
        <f>D122*50/B122</f>
        <v>0.02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86294.843517126035</v>
      </c>
      <c r="C124" s="17">
        <f>B124+(B124*0.03)</f>
        <v>88883.688822639815</v>
      </c>
      <c r="D124" s="17">
        <f>B124/2500</f>
        <v>34.517937406850415</v>
      </c>
      <c r="E124" s="28">
        <f>(C124-B124)/D124</f>
        <v>74.999999999999957</v>
      </c>
      <c r="F124" s="26"/>
      <c r="G124" s="33"/>
      <c r="H124" s="19">
        <f>D124*50/B124</f>
        <v>0.02</v>
      </c>
    </row>
    <row r="125" spans="1:8">
      <c r="A125" s="15">
        <f>A124+7</f>
        <v>43562</v>
      </c>
      <c r="B125" s="20">
        <f>C124+F124-G124</f>
        <v>88883.688822639815</v>
      </c>
      <c r="C125" s="17">
        <f>B125+(B125*0.03)</f>
        <v>91550.199487319012</v>
      </c>
      <c r="D125" s="17">
        <f>B125/2500</f>
        <v>35.553475529055923</v>
      </c>
      <c r="E125" s="28">
        <f>(C125-B125)/D125</f>
        <v>75.000000000000085</v>
      </c>
      <c r="F125" s="26"/>
      <c r="G125" s="33"/>
      <c r="H125" s="19">
        <f>D125*50/B125</f>
        <v>1.9999999999999997E-2</v>
      </c>
    </row>
    <row r="126" spans="1:8">
      <c r="A126" s="15">
        <f>A125+7</f>
        <v>43569</v>
      </c>
      <c r="B126" s="20">
        <f>C125+F125-G125</f>
        <v>91550.199487319012</v>
      </c>
      <c r="C126" s="17">
        <f>B126+(B126*0.03)</f>
        <v>94296.705471938578</v>
      </c>
      <c r="D126" s="17">
        <f>B126/2500</f>
        <v>36.620079794927605</v>
      </c>
      <c r="E126" s="28">
        <f>(C126-B126)/D126</f>
        <v>74.999999999999858</v>
      </c>
      <c r="F126" s="26"/>
      <c r="G126" s="33"/>
      <c r="H126" s="19">
        <f>D126*50/B126</f>
        <v>0.02</v>
      </c>
    </row>
    <row r="127" spans="1:8" ht="13" thickBot="1">
      <c r="A127" s="15">
        <f>A126+7</f>
        <v>43576</v>
      </c>
      <c r="B127" s="20">
        <f>C126+F126-G126</f>
        <v>94296.705471938578</v>
      </c>
      <c r="C127" s="17">
        <f>B127+(B127*0.03)</f>
        <v>97125.606636096738</v>
      </c>
      <c r="D127" s="17">
        <f>B127/2500</f>
        <v>37.718682188775432</v>
      </c>
      <c r="E127" s="28">
        <f>(C127-B127)/D127</f>
        <v>75.000000000000071</v>
      </c>
      <c r="F127" s="26"/>
      <c r="G127" s="33"/>
      <c r="H127" s="19">
        <f>D127*50/B127</f>
        <v>0.02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97125.606636096738</v>
      </c>
      <c r="C129" s="17">
        <f>B129+(B129*0.03)</f>
        <v>100039.37483517964</v>
      </c>
      <c r="D129" s="17">
        <f>B129/2500</f>
        <v>38.850242654438695</v>
      </c>
      <c r="E129" s="28">
        <f>(C129-B129)/D129</f>
        <v>74.999999999999957</v>
      </c>
      <c r="F129" s="26"/>
      <c r="G129" s="33"/>
      <c r="H129" s="19">
        <f>D129*50/B129</f>
        <v>0.02</v>
      </c>
    </row>
    <row r="130" spans="1:8">
      <c r="A130" s="15">
        <f>A129+7</f>
        <v>43590</v>
      </c>
      <c r="B130" s="20">
        <f>C129+F129-G129</f>
        <v>100039.37483517964</v>
      </c>
      <c r="C130" s="17">
        <f>B130+(B130*0.03)</f>
        <v>103040.55608023502</v>
      </c>
      <c r="D130" s="17">
        <f>B130/2500</f>
        <v>40.015749934071856</v>
      </c>
      <c r="E130" s="28">
        <f>(C130-B130)/D130</f>
        <v>74.999999999999872</v>
      </c>
      <c r="F130" s="26"/>
      <c r="G130" s="33"/>
      <c r="H130" s="19">
        <f>D130*50/B130</f>
        <v>0.02</v>
      </c>
    </row>
    <row r="131" spans="1:8">
      <c r="A131" s="15">
        <f>A130+7</f>
        <v>43597</v>
      </c>
      <c r="B131" s="20">
        <f>C130+F130-G130</f>
        <v>103040.55608023502</v>
      </c>
      <c r="C131" s="17">
        <f>B131+(B131*0.03)</f>
        <v>106131.77276264207</v>
      </c>
      <c r="D131" s="17">
        <f>B131/2500</f>
        <v>41.216222432094007</v>
      </c>
      <c r="E131" s="28">
        <f>(C131-B131)/D131</f>
        <v>74.999999999999858</v>
      </c>
      <c r="F131" s="26"/>
      <c r="G131" s="33"/>
      <c r="H131" s="19">
        <f>D131*50/B131</f>
        <v>0.02</v>
      </c>
    </row>
    <row r="132" spans="1:8" ht="13" thickBot="1">
      <c r="A132" s="15">
        <f>A131+7</f>
        <v>43604</v>
      </c>
      <c r="B132" s="20">
        <f>C131+F131-G131</f>
        <v>106131.77276264207</v>
      </c>
      <c r="C132" s="17">
        <f>B132+(B132*0.03)</f>
        <v>109315.72594552134</v>
      </c>
      <c r="D132" s="17">
        <f>B132/2500</f>
        <v>42.452709105056826</v>
      </c>
      <c r="E132" s="28">
        <f>(C132-B132)/D132</f>
        <v>75.000000000000142</v>
      </c>
      <c r="F132" s="26"/>
      <c r="G132" s="33"/>
      <c r="H132" s="19">
        <f>D132*50/B132</f>
        <v>0.02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109315.72594552134</v>
      </c>
      <c r="C134" s="17">
        <f>B134+(B134*0.03)</f>
        <v>112595.19772388697</v>
      </c>
      <c r="D134" s="17">
        <f>B134/2500</f>
        <v>43.726290378208532</v>
      </c>
      <c r="E134" s="28">
        <f>(C134-B134)/D134</f>
        <v>74.999999999999957</v>
      </c>
      <c r="F134" s="26"/>
      <c r="G134" s="33"/>
      <c r="H134" s="19">
        <f>D134*50/B134</f>
        <v>0.02</v>
      </c>
    </row>
    <row r="135" spans="1:8">
      <c r="A135" s="15">
        <f>A134+7</f>
        <v>43618</v>
      </c>
      <c r="B135" s="20">
        <f>C134+F134-G134</f>
        <v>112595.19772388697</v>
      </c>
      <c r="C135" s="17">
        <f>B135+(B135*0.03)</f>
        <v>115973.05365560358</v>
      </c>
      <c r="D135" s="17">
        <f>B135/2500</f>
        <v>45.038079089554792</v>
      </c>
      <c r="E135" s="28">
        <f>(C135-B135)/D135</f>
        <v>74.999999999999957</v>
      </c>
      <c r="F135" s="26"/>
      <c r="G135" s="33"/>
      <c r="H135" s="19">
        <f>D135*50/B135</f>
        <v>2.0000000000000004E-2</v>
      </c>
    </row>
    <row r="136" spans="1:8">
      <c r="A136" s="15">
        <f>A135+7</f>
        <v>43625</v>
      </c>
      <c r="B136" s="20">
        <f>C135+F135-G135</f>
        <v>115973.05365560358</v>
      </c>
      <c r="C136" s="17">
        <f>B136+(B136*0.03)</f>
        <v>119452.24526527169</v>
      </c>
      <c r="D136" s="17">
        <f>B136/2500</f>
        <v>46.38922146224143</v>
      </c>
      <c r="E136" s="28">
        <f>(C136-B136)/D136</f>
        <v>75.000000000000028</v>
      </c>
      <c r="F136" s="26"/>
      <c r="G136" s="33"/>
      <c r="H136" s="19">
        <f>D136*50/B136</f>
        <v>0.02</v>
      </c>
    </row>
    <row r="137" spans="1:8">
      <c r="A137" s="15">
        <f>A136+7</f>
        <v>43632</v>
      </c>
      <c r="B137" s="20">
        <f>C136+F136-G136</f>
        <v>119452.24526527169</v>
      </c>
      <c r="C137" s="17">
        <f>B137+(B137*0.03)</f>
        <v>123035.81262322984</v>
      </c>
      <c r="D137" s="17">
        <f>B137/2500</f>
        <v>47.780898106108673</v>
      </c>
      <c r="E137" s="28">
        <f>(C137-B137)/D137</f>
        <v>74.999999999999972</v>
      </c>
      <c r="F137" s="26"/>
      <c r="G137" s="33"/>
      <c r="H137" s="19">
        <f>D137*50/B137</f>
        <v>1.9999999999999997E-2</v>
      </c>
    </row>
    <row r="138" spans="1:8" ht="14.25" customHeight="1" thickBot="1">
      <c r="A138" s="15">
        <f>A137+7</f>
        <v>43639</v>
      </c>
      <c r="B138" s="20">
        <f>C137+F137-G137</f>
        <v>123035.81262322984</v>
      </c>
      <c r="C138" s="17">
        <f>B138+(B138*0.03)</f>
        <v>126726.88700192673</v>
      </c>
      <c r="D138" s="17">
        <f>B138/2500</f>
        <v>49.214325049291936</v>
      </c>
      <c r="E138" s="28">
        <f>(C138-B138)/D138</f>
        <v>75.000000000000014</v>
      </c>
      <c r="F138" s="26"/>
      <c r="G138" s="33"/>
      <c r="H138" s="19">
        <f>D138*50/B138</f>
        <v>0.02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activeCell="C4" sqref="C4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3.54296875" customWidth="1"/>
  </cols>
  <sheetData>
    <row r="1" spans="1:10" ht="16" thickBot="1">
      <c r="A1" s="119" t="s">
        <v>49</v>
      </c>
      <c r="B1" s="120"/>
      <c r="C1" s="120"/>
      <c r="D1" s="120"/>
      <c r="E1" s="120"/>
      <c r="F1" s="120"/>
      <c r="G1" s="120"/>
      <c r="H1" s="120"/>
      <c r="I1" s="120"/>
      <c r="J1" s="120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1">
        <v>1</v>
      </c>
      <c r="B4" s="15">
        <v>42883</v>
      </c>
      <c r="C4" s="20">
        <v>1000</v>
      </c>
      <c r="D4" s="17">
        <f>C4+(C4*0.03)</f>
        <v>1030</v>
      </c>
      <c r="E4" s="17">
        <f>C4/2500</f>
        <v>0.4</v>
      </c>
      <c r="F4" s="84">
        <f>(D4-C4)/E4</f>
        <v>75</v>
      </c>
      <c r="G4" s="26"/>
      <c r="H4" s="18"/>
      <c r="I4" s="19">
        <f>E4*50/C4</f>
        <v>0.02</v>
      </c>
      <c r="J4" s="87">
        <f>(D4-C4)/C4</f>
        <v>0.03</v>
      </c>
    </row>
    <row r="5" spans="1:10">
      <c r="A5" s="102"/>
      <c r="B5" s="15">
        <f>B4+7</f>
        <v>42890</v>
      </c>
      <c r="C5" s="20">
        <f>D4+G4-H4</f>
        <v>1030</v>
      </c>
      <c r="D5" s="17">
        <f>C5+(C5*0.03)</f>
        <v>1060.9000000000001</v>
      </c>
      <c r="E5" s="17">
        <f>C5/2500</f>
        <v>0.41199999999999998</v>
      </c>
      <c r="F5" s="84">
        <f>(D5-C5)/E5</f>
        <v>75.000000000000227</v>
      </c>
      <c r="G5" s="18"/>
      <c r="H5" s="18"/>
      <c r="I5" s="19">
        <f>E5*50/C5</f>
        <v>1.9999999999999997E-2</v>
      </c>
      <c r="J5" s="87">
        <f>(D5-$C4)/$C4</f>
        <v>6.0900000000000093E-2</v>
      </c>
    </row>
    <row r="6" spans="1:10">
      <c r="A6" s="102"/>
      <c r="B6" s="15">
        <f>B5+7</f>
        <v>42897</v>
      </c>
      <c r="C6" s="20">
        <f>D5+G5-H5</f>
        <v>1060.9000000000001</v>
      </c>
      <c r="D6" s="17">
        <f>C6+(C6*0.03)</f>
        <v>1092.7270000000001</v>
      </c>
      <c r="E6" s="17">
        <f>C6/2500</f>
        <v>0.42436000000000001</v>
      </c>
      <c r="F6" s="84">
        <f>(D6-C6)/E6</f>
        <v>75</v>
      </c>
      <c r="G6" s="18"/>
      <c r="H6" s="18"/>
      <c r="I6" s="19">
        <f>E6*50/C6</f>
        <v>1.9999999999999997E-2</v>
      </c>
      <c r="J6" s="87">
        <f>(D6-$C4)/$C4</f>
        <v>9.2727000000000087E-2</v>
      </c>
    </row>
    <row r="7" spans="1:10" ht="13" thickBot="1">
      <c r="A7" s="103"/>
      <c r="B7" s="15">
        <f>B6+7</f>
        <v>42904</v>
      </c>
      <c r="C7" s="20">
        <f>D6+G6-H6</f>
        <v>1092.7270000000001</v>
      </c>
      <c r="D7" s="17">
        <f>C7+(C7*0.03)</f>
        <v>1125.50881</v>
      </c>
      <c r="E7" s="17">
        <f>C7/2500</f>
        <v>0.43709080000000006</v>
      </c>
      <c r="F7" s="84">
        <f>(D7-C7)/E7</f>
        <v>74.999999999999872</v>
      </c>
      <c r="G7" s="26"/>
      <c r="H7" s="18"/>
      <c r="I7" s="19">
        <f>E7*50/C7</f>
        <v>0.02</v>
      </c>
      <c r="J7" s="87">
        <f>(D7-$C4)/$C4</f>
        <v>0.12550881000000003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101">
        <v>2</v>
      </c>
      <c r="B9" s="15">
        <f>B7+7</f>
        <v>42911</v>
      </c>
      <c r="C9" s="20">
        <f>D7+G7-H7</f>
        <v>1125.50881</v>
      </c>
      <c r="D9" s="17">
        <f>C9+(C9*0.03)</f>
        <v>1159.2740742999999</v>
      </c>
      <c r="E9" s="17">
        <f>C9/2500</f>
        <v>0.45020352400000002</v>
      </c>
      <c r="F9" s="28">
        <f>(D9-C9)/E9</f>
        <v>74.999999999999773</v>
      </c>
      <c r="G9" s="26"/>
      <c r="H9" s="18"/>
      <c r="I9" s="19">
        <f>E9*50/C9</f>
        <v>0.02</v>
      </c>
      <c r="J9" s="87">
        <f>(D9-$C4)/$C4</f>
        <v>0.15927407429999993</v>
      </c>
    </row>
    <row r="10" spans="1:10" s="1" customFormat="1">
      <c r="A10" s="102"/>
      <c r="B10" s="15">
        <f>B9+7</f>
        <v>42918</v>
      </c>
      <c r="C10" s="20">
        <f>D9+G9-H9</f>
        <v>1159.2740742999999</v>
      </c>
      <c r="D10" s="17">
        <f>C10+(C10*0.03)</f>
        <v>1194.0522965289999</v>
      </c>
      <c r="E10" s="17">
        <f>C10/2500</f>
        <v>0.46370962971999996</v>
      </c>
      <c r="F10" s="28">
        <f>(D10-C10)/E10</f>
        <v>74.999999999999986</v>
      </c>
      <c r="G10" s="18"/>
      <c r="H10" s="18"/>
      <c r="I10" s="19">
        <f>E10*50/C10</f>
        <v>1.9999999999999997E-2</v>
      </c>
      <c r="J10" s="87">
        <f>(D10-$C4)/$C4</f>
        <v>0.19405229652899994</v>
      </c>
    </row>
    <row r="11" spans="1:10" s="1" customFormat="1">
      <c r="A11" s="102"/>
      <c r="B11" s="15">
        <f>B10+7</f>
        <v>42925</v>
      </c>
      <c r="C11" s="20">
        <f>D10+G10-H10</f>
        <v>1194.0522965289999</v>
      </c>
      <c r="D11" s="17">
        <f>C11+(C11*0.03)</f>
        <v>1229.87386542487</v>
      </c>
      <c r="E11" s="17">
        <f>C11/2500</f>
        <v>0.4776209186116</v>
      </c>
      <c r="F11" s="28">
        <f>(D11-C11)/E11</f>
        <v>75.000000000000185</v>
      </c>
      <c r="G11" s="18"/>
      <c r="H11" s="18"/>
      <c r="I11" s="19">
        <f>E11*50/C11</f>
        <v>0.02</v>
      </c>
      <c r="J11" s="87">
        <f>(D11-$C4)/$C4</f>
        <v>0.22987386542487001</v>
      </c>
    </row>
    <row r="12" spans="1:10" s="1" customFormat="1" ht="13" thickBot="1">
      <c r="A12" s="103"/>
      <c r="B12" s="15">
        <f>B11+7</f>
        <v>42932</v>
      </c>
      <c r="C12" s="20">
        <f>D11+G11-H11</f>
        <v>1229.87386542487</v>
      </c>
      <c r="D12" s="17">
        <f>C12+(C12*0.03)</f>
        <v>1266.7700813876161</v>
      </c>
      <c r="E12" s="17">
        <f>C12/2500</f>
        <v>0.49194954616994802</v>
      </c>
      <c r="F12" s="28">
        <f>(D12-C12)/E12</f>
        <v>74.999999999999901</v>
      </c>
      <c r="G12" s="26"/>
      <c r="H12" s="18"/>
      <c r="I12" s="19">
        <f>E12*50/C12</f>
        <v>0.02</v>
      </c>
      <c r="J12" s="87">
        <f>(D12-$C4)/$C4</f>
        <v>0.2667700813876161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101">
        <v>3</v>
      </c>
      <c r="B14" s="15">
        <f>B12+7</f>
        <v>42939</v>
      </c>
      <c r="C14" s="20">
        <f>D12+G12-H12</f>
        <v>1266.7700813876161</v>
      </c>
      <c r="D14" s="17">
        <f>C14+(C14*0.03)</f>
        <v>1304.7731838292445</v>
      </c>
      <c r="E14" s="17">
        <f>C14/2500</f>
        <v>0.50670803255504648</v>
      </c>
      <c r="F14" s="28">
        <f>(D14-C14)/E14</f>
        <v>74.999999999999972</v>
      </c>
      <c r="G14" s="26"/>
      <c r="H14" s="18"/>
      <c r="I14" s="19">
        <f>E14*50/C14</f>
        <v>2.0000000000000004E-2</v>
      </c>
      <c r="J14" s="87">
        <f>(D14-$C4)/$C4</f>
        <v>0.30477318382924456</v>
      </c>
    </row>
    <row r="15" spans="1:10" s="1" customFormat="1">
      <c r="A15" s="102"/>
      <c r="B15" s="15">
        <f>B14+7</f>
        <v>42946</v>
      </c>
      <c r="C15" s="20">
        <f>D14+G14-H14</f>
        <v>1304.7731838292445</v>
      </c>
      <c r="D15" s="17">
        <f>C15+(C15*0.03)</f>
        <v>1343.9163793441219</v>
      </c>
      <c r="E15" s="17">
        <f>C15/2500</f>
        <v>0.5219092735316978</v>
      </c>
      <c r="F15" s="28">
        <f>(D15-C15)/E15</f>
        <v>75</v>
      </c>
      <c r="G15" s="18"/>
      <c r="H15" s="18"/>
      <c r="I15" s="19">
        <f>E15*50/C15</f>
        <v>0.02</v>
      </c>
      <c r="J15" s="87">
        <f>(D15-$C4)/$C4</f>
        <v>0.34391637934412189</v>
      </c>
    </row>
    <row r="16" spans="1:10" s="1" customFormat="1">
      <c r="A16" s="102"/>
      <c r="B16" s="15">
        <f>B15+7</f>
        <v>42953</v>
      </c>
      <c r="C16" s="20">
        <f>D15+G15-H15</f>
        <v>1343.9163793441219</v>
      </c>
      <c r="D16" s="17">
        <f>C16+(C16*0.03)</f>
        <v>1384.2338707244455</v>
      </c>
      <c r="E16" s="17">
        <f>C16/2500</f>
        <v>0.53756655173764878</v>
      </c>
      <c r="F16" s="28">
        <f>(D16-C16)/E16</f>
        <v>74.999999999999972</v>
      </c>
      <c r="G16" s="18"/>
      <c r="H16" s="18"/>
      <c r="I16" s="19">
        <f>E16*50/C16</f>
        <v>0.02</v>
      </c>
      <c r="J16" s="87">
        <f>(D16-$C4)/$C4</f>
        <v>0.38423387072444554</v>
      </c>
    </row>
    <row r="17" spans="1:10" s="1" customFormat="1" ht="13" thickBot="1">
      <c r="A17" s="103"/>
      <c r="B17" s="15">
        <f>B16+7</f>
        <v>42960</v>
      </c>
      <c r="C17" s="20">
        <f>D16+G16-H16</f>
        <v>1384.2338707244455</v>
      </c>
      <c r="D17" s="17">
        <f>C17+(C17*0.03)</f>
        <v>1425.7608868461789</v>
      </c>
      <c r="E17" s="17">
        <f>C17/2500</f>
        <v>0.55369354828977824</v>
      </c>
      <c r="F17" s="28">
        <f>(D17-C17)/E17</f>
        <v>75</v>
      </c>
      <c r="G17" s="26"/>
      <c r="H17" s="18"/>
      <c r="I17" s="19">
        <f>E17*50/C17</f>
        <v>0.02</v>
      </c>
      <c r="J17" s="87">
        <f>(D17-$C4)/$C4</f>
        <v>0.42576088684617891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101">
        <v>4</v>
      </c>
      <c r="B19" s="15">
        <f>B17+7</f>
        <v>42967</v>
      </c>
      <c r="C19" s="20">
        <f>D17+G17-H17</f>
        <v>1425.7608868461789</v>
      </c>
      <c r="D19" s="17">
        <f>C19+(C19*0.03)</f>
        <v>1468.5337134515642</v>
      </c>
      <c r="E19" s="17">
        <f>C19/2500</f>
        <v>0.57030435473847152</v>
      </c>
      <c r="F19" s="28">
        <f>(D19-C19)/E19</f>
        <v>74.999999999999815</v>
      </c>
      <c r="G19" s="26"/>
      <c r="H19" s="18"/>
      <c r="I19" s="19">
        <f>E19*50/C19</f>
        <v>1.9999999999999997E-2</v>
      </c>
      <c r="J19" s="87">
        <f>(D19-$C4)/$C4</f>
        <v>0.46853371345156414</v>
      </c>
    </row>
    <row r="20" spans="1:10" s="1" customFormat="1">
      <c r="A20" s="102"/>
      <c r="B20" s="15">
        <f>B19+7</f>
        <v>42974</v>
      </c>
      <c r="C20" s="20">
        <f>D19+G19-H19</f>
        <v>1468.5337134515642</v>
      </c>
      <c r="D20" s="17">
        <f>C20+(C20*0.03)</f>
        <v>1512.5897248551112</v>
      </c>
      <c r="E20" s="17">
        <f>C20/2500</f>
        <v>0.58741348538062566</v>
      </c>
      <c r="F20" s="28">
        <f>(D20-C20)/E20</f>
        <v>75.000000000000156</v>
      </c>
      <c r="G20" s="18"/>
      <c r="H20" s="18"/>
      <c r="I20" s="19">
        <f>E20*50/C20</f>
        <v>0.02</v>
      </c>
      <c r="J20" s="87">
        <f>(D20-$C4)/$C4</f>
        <v>0.51258972485511112</v>
      </c>
    </row>
    <row r="21" spans="1:10" s="1" customFormat="1">
      <c r="A21" s="102"/>
      <c r="B21" s="15">
        <f>B20+7</f>
        <v>42981</v>
      </c>
      <c r="C21" s="20">
        <f>D20+G20-H20</f>
        <v>1512.5897248551112</v>
      </c>
      <c r="D21" s="17">
        <f>C21+(C21*0.03)</f>
        <v>1557.9674166007644</v>
      </c>
      <c r="E21" s="17">
        <f>C21/2500</f>
        <v>0.60503588994204449</v>
      </c>
      <c r="F21" s="28">
        <f>(D21-C21)/E21</f>
        <v>74.999999999999829</v>
      </c>
      <c r="G21" s="18"/>
      <c r="H21" s="18"/>
      <c r="I21" s="19">
        <f>E21*50/C21</f>
        <v>0.02</v>
      </c>
      <c r="J21" s="87">
        <f>(D21-$C4)/$C4</f>
        <v>0.55796741660076443</v>
      </c>
    </row>
    <row r="22" spans="1:10" s="1" customFormat="1" ht="13" thickBot="1">
      <c r="A22" s="103"/>
      <c r="B22" s="15">
        <f>B21+7</f>
        <v>42988</v>
      </c>
      <c r="C22" s="20">
        <f>D21+G21-H21</f>
        <v>1557.9674166007644</v>
      </c>
      <c r="D22" s="17">
        <f>C22+(C22*0.03)</f>
        <v>1604.7064390987873</v>
      </c>
      <c r="E22" s="17">
        <f>C22/2500</f>
        <v>0.62318696664030582</v>
      </c>
      <c r="F22" s="28">
        <f>(D22-C22)/E22</f>
        <v>74.999999999999943</v>
      </c>
      <c r="G22" s="26"/>
      <c r="H22" s="18"/>
      <c r="I22" s="19">
        <f>E22*50/C22</f>
        <v>0.02</v>
      </c>
      <c r="J22" s="87">
        <f>(D22-$C4)/$C4</f>
        <v>0.6047064390987873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101">
        <v>5</v>
      </c>
      <c r="B24" s="15">
        <f>B22+7</f>
        <v>42995</v>
      </c>
      <c r="C24" s="20">
        <f>D22+G22-H22</f>
        <v>1604.7064390987873</v>
      </c>
      <c r="D24" s="17">
        <f>C24+(C24*0.03)</f>
        <v>1652.8476322717509</v>
      </c>
      <c r="E24" s="17">
        <f>C24/2500</f>
        <v>0.6418825756395149</v>
      </c>
      <c r="F24" s="28">
        <f>(D24-C24)/E24</f>
        <v>74.999999999999886</v>
      </c>
      <c r="G24" s="26"/>
      <c r="H24" s="18"/>
      <c r="I24" s="19">
        <f>E24*50/C24</f>
        <v>0.02</v>
      </c>
      <c r="J24" s="87">
        <f>(D24-$C4)/$C4</f>
        <v>0.6528476322717508</v>
      </c>
    </row>
    <row r="25" spans="1:10" s="1" customFormat="1">
      <c r="A25" s="102"/>
      <c r="B25" s="15">
        <f>B24+7</f>
        <v>43002</v>
      </c>
      <c r="C25" s="20">
        <f>D24+G24-H24</f>
        <v>1652.8476322717509</v>
      </c>
      <c r="D25" s="17">
        <f>C25+(C25*0.03)</f>
        <v>1702.4330612399033</v>
      </c>
      <c r="E25" s="17">
        <f>C25/2500</f>
        <v>0.66113905290870034</v>
      </c>
      <c r="F25" s="28">
        <f>(D25-C25)/E25</f>
        <v>74.999999999999858</v>
      </c>
      <c r="G25" s="18"/>
      <c r="H25" s="18"/>
      <c r="I25" s="19">
        <f>E25*50/C25</f>
        <v>0.02</v>
      </c>
      <c r="J25" s="87">
        <f>(D25-$C4)/$C4</f>
        <v>0.70243306123990323</v>
      </c>
    </row>
    <row r="26" spans="1:10" s="1" customFormat="1">
      <c r="A26" s="102"/>
      <c r="B26" s="15">
        <f>B25+7</f>
        <v>43009</v>
      </c>
      <c r="C26" s="20">
        <f>D25+G25-H25</f>
        <v>1702.4330612399033</v>
      </c>
      <c r="D26" s="17">
        <f>C26+(C26*0.03)</f>
        <v>1753.5060530771004</v>
      </c>
      <c r="E26" s="17">
        <f>C26/2500</f>
        <v>0.68097322449596132</v>
      </c>
      <c r="F26" s="28">
        <f>(D26-C26)/E26</f>
        <v>75.000000000000071</v>
      </c>
      <c r="G26" s="18"/>
      <c r="H26" s="18"/>
      <c r="I26" s="19">
        <f>E26*50/C26</f>
        <v>0.02</v>
      </c>
      <c r="J26" s="87">
        <f>(D26-$C4)/$C4</f>
        <v>0.75350605307710039</v>
      </c>
    </row>
    <row r="27" spans="1:10" s="1" customFormat="1" ht="13" thickBot="1">
      <c r="A27" s="103"/>
      <c r="B27" s="15">
        <f>B26+7</f>
        <v>43016</v>
      </c>
      <c r="C27" s="20">
        <f>D26+G26-H26</f>
        <v>1753.5060530771004</v>
      </c>
      <c r="D27" s="17">
        <f>C27+(C27*0.03)</f>
        <v>1806.1112346694135</v>
      </c>
      <c r="E27" s="17">
        <f>C27/2500</f>
        <v>0.70140242123084018</v>
      </c>
      <c r="F27" s="28">
        <f>(D27-C27)/E27</f>
        <v>75.000000000000128</v>
      </c>
      <c r="G27" s="26"/>
      <c r="H27" s="18"/>
      <c r="I27" s="19">
        <f>E27*50/C27</f>
        <v>0.02</v>
      </c>
      <c r="J27" s="87">
        <f>(D27-$C4)/$C4</f>
        <v>0.80611123466941348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101">
        <v>6</v>
      </c>
      <c r="B29" s="15">
        <f>B27+7</f>
        <v>43023</v>
      </c>
      <c r="C29" s="20">
        <f>D27+G27-H27</f>
        <v>1806.1112346694135</v>
      </c>
      <c r="D29" s="17">
        <f>C29+(C29*0.03)</f>
        <v>1860.294571709496</v>
      </c>
      <c r="E29" s="17">
        <f>C29/2500</f>
        <v>0.72244449386776544</v>
      </c>
      <c r="F29" s="28">
        <f>(D29-C29)/E29</f>
        <v>75.000000000000142</v>
      </c>
      <c r="G29" s="26"/>
      <c r="H29" s="18"/>
      <c r="I29" s="19">
        <f>E29*50/C29</f>
        <v>0.02</v>
      </c>
      <c r="J29" s="87">
        <f>(D29-$C4)/$C4</f>
        <v>0.86029457170949608</v>
      </c>
    </row>
    <row r="30" spans="1:10" s="1" customFormat="1">
      <c r="A30" s="102"/>
      <c r="B30" s="15">
        <f>B29+7</f>
        <v>43030</v>
      </c>
      <c r="C30" s="20">
        <f>D29+G29-H29</f>
        <v>1860.294571709496</v>
      </c>
      <c r="D30" s="17">
        <f>C30+(C30*0.03)</f>
        <v>1916.103408860781</v>
      </c>
      <c r="E30" s="17">
        <f>C30/2500</f>
        <v>0.74411782868379839</v>
      </c>
      <c r="F30" s="28">
        <f>(D30-C30)/E30</f>
        <v>75.000000000000071</v>
      </c>
      <c r="G30" s="18"/>
      <c r="H30" s="18"/>
      <c r="I30" s="19">
        <f>E30*50/C30</f>
        <v>0.02</v>
      </c>
      <c r="J30" s="87">
        <f>(D30-$C4)/$C4</f>
        <v>0.91610340886078101</v>
      </c>
    </row>
    <row r="31" spans="1:10" s="1" customFormat="1">
      <c r="A31" s="102"/>
      <c r="B31" s="15">
        <f>B30+7</f>
        <v>43037</v>
      </c>
      <c r="C31" s="20">
        <f>D30+G30-H30</f>
        <v>1916.103408860781</v>
      </c>
      <c r="D31" s="17">
        <f>C31+(C31*0.03)</f>
        <v>1973.5865111266044</v>
      </c>
      <c r="E31" s="17">
        <f>C31/2500</f>
        <v>0.76644136354431236</v>
      </c>
      <c r="F31" s="28">
        <f>(D31-C31)/E31</f>
        <v>74.999999999999957</v>
      </c>
      <c r="G31" s="18"/>
      <c r="H31" s="18"/>
      <c r="I31" s="19">
        <f>E31*50/C31</f>
        <v>0.02</v>
      </c>
      <c r="J31" s="87">
        <f>(D31-$C4)/$C4</f>
        <v>0.97358651112660433</v>
      </c>
    </row>
    <row r="32" spans="1:10" s="1" customFormat="1" ht="13" thickBot="1">
      <c r="A32" s="103"/>
      <c r="B32" s="15">
        <f>B31+7</f>
        <v>43044</v>
      </c>
      <c r="C32" s="20">
        <f>D31+G31-H31</f>
        <v>1973.5865111266044</v>
      </c>
      <c r="D32" s="17">
        <f>C32+(C32*0.03)</f>
        <v>2032.7941064604024</v>
      </c>
      <c r="E32" s="17">
        <f>C32/2500</f>
        <v>0.78943460445064173</v>
      </c>
      <c r="F32" s="28">
        <f>(D32-C32)/E32</f>
        <v>74.999999999999901</v>
      </c>
      <c r="G32" s="26"/>
      <c r="H32" s="18"/>
      <c r="I32" s="19">
        <f>E32*50/C32</f>
        <v>0.02</v>
      </c>
      <c r="J32" s="87">
        <f>(D32-$C4)/$C4</f>
        <v>1.0327941064604025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101">
        <v>7</v>
      </c>
      <c r="B34" s="15">
        <f>B32+7</f>
        <v>43051</v>
      </c>
      <c r="C34" s="20">
        <f>D32+G32-H32</f>
        <v>2032.7941064604024</v>
      </c>
      <c r="D34" s="17">
        <f>C34+(C34*0.03)</f>
        <v>2093.7779296542144</v>
      </c>
      <c r="E34" s="17">
        <f>C34/2500</f>
        <v>0.81311764258416097</v>
      </c>
      <c r="F34" s="28">
        <f>(D34-C34)/E34</f>
        <v>74.999999999999886</v>
      </c>
      <c r="G34" s="26"/>
      <c r="H34" s="18"/>
      <c r="I34" s="19">
        <f>E34*50/C34</f>
        <v>1.9999999999999997E-2</v>
      </c>
      <c r="J34" s="87">
        <f>(D34-$C4)/$C4</f>
        <v>1.0937779296542145</v>
      </c>
    </row>
    <row r="35" spans="1:10" s="1" customFormat="1">
      <c r="A35" s="102"/>
      <c r="B35" s="15">
        <f>B34+7</f>
        <v>43058</v>
      </c>
      <c r="C35" s="20">
        <f>D34+G34-H34</f>
        <v>2093.7779296542144</v>
      </c>
      <c r="D35" s="17">
        <f>C35+(C35*0.03)</f>
        <v>2156.5912675438408</v>
      </c>
      <c r="E35" s="17">
        <f>C35/2500</f>
        <v>0.83751117186168578</v>
      </c>
      <c r="F35" s="28">
        <f>(D35-C35)/E35</f>
        <v>74.999999999999943</v>
      </c>
      <c r="G35" s="18"/>
      <c r="H35" s="18"/>
      <c r="I35" s="19">
        <f>E35*50/C35</f>
        <v>0.02</v>
      </c>
      <c r="J35" s="87">
        <f>(D35-$C4)/$C4</f>
        <v>1.1565912675438408</v>
      </c>
    </row>
    <row r="36" spans="1:10" s="1" customFormat="1">
      <c r="A36" s="102"/>
      <c r="B36" s="15">
        <f>B35+7</f>
        <v>43065</v>
      </c>
      <c r="C36" s="20">
        <f>D35+G35-H35</f>
        <v>2156.5912675438408</v>
      </c>
      <c r="D36" s="17">
        <f>C36+(C36*0.03)</f>
        <v>2221.289005570156</v>
      </c>
      <c r="E36" s="17">
        <f>C36/2500</f>
        <v>0.86263650701753636</v>
      </c>
      <c r="F36" s="28">
        <f>(D36-C36)/E36</f>
        <v>74.999999999999929</v>
      </c>
      <c r="G36" s="18"/>
      <c r="H36" s="18"/>
      <c r="I36" s="19">
        <f>E36*50/C36</f>
        <v>0.02</v>
      </c>
      <c r="J36" s="87">
        <f>(D36-$C4)/$C4</f>
        <v>1.221289005570156</v>
      </c>
    </row>
    <row r="37" spans="1:10" s="1" customFormat="1" ht="13" thickBot="1">
      <c r="A37" s="103"/>
      <c r="B37" s="15">
        <f>B36+7</f>
        <v>43072</v>
      </c>
      <c r="C37" s="20">
        <f>D36+G36-H36</f>
        <v>2221.289005570156</v>
      </c>
      <c r="D37" s="17">
        <f>C37+(C37*0.03)</f>
        <v>2287.9276757372604</v>
      </c>
      <c r="E37" s="17">
        <f>C37/2500</f>
        <v>0.88851560222806236</v>
      </c>
      <c r="F37" s="28">
        <f>(D37-C37)/E37</f>
        <v>74.999999999999758</v>
      </c>
      <c r="G37" s="26"/>
      <c r="H37" s="18"/>
      <c r="I37" s="19">
        <f>E37*50/C37</f>
        <v>0.02</v>
      </c>
      <c r="J37" s="87">
        <f>(D37-$C4)/$C4</f>
        <v>1.2879276757372604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101">
        <v>8</v>
      </c>
      <c r="B39" s="15">
        <f>B37+7</f>
        <v>43079</v>
      </c>
      <c r="C39" s="20">
        <f>D37+G37-H37</f>
        <v>2287.9276757372604</v>
      </c>
      <c r="D39" s="17">
        <f>C39+(C39*0.03)</f>
        <v>2356.5655060093782</v>
      </c>
      <c r="E39" s="17">
        <f>C39/2500</f>
        <v>0.91517107029490419</v>
      </c>
      <c r="F39" s="28">
        <f>(D39-C39)/E39</f>
        <v>74.999999999999929</v>
      </c>
      <c r="G39" s="26"/>
      <c r="H39" s="18"/>
      <c r="I39" s="19">
        <f>E39*50/C39</f>
        <v>0.02</v>
      </c>
      <c r="J39" s="87">
        <f>(D39-$C4)/$C4</f>
        <v>1.3565655060093782</v>
      </c>
    </row>
    <row r="40" spans="1:10" s="1" customFormat="1">
      <c r="A40" s="102"/>
      <c r="B40" s="15">
        <f>B39+7</f>
        <v>43086</v>
      </c>
      <c r="C40" s="20">
        <f>D39+G39-H39</f>
        <v>2356.5655060093782</v>
      </c>
      <c r="D40" s="17">
        <f>C40+(C40*0.03)</f>
        <v>2427.2624711896597</v>
      </c>
      <c r="E40" s="17">
        <f>C40/2500</f>
        <v>0.94262620240375128</v>
      </c>
      <c r="F40" s="28">
        <f>(D40-C40)/E40</f>
        <v>75.000000000000156</v>
      </c>
      <c r="G40" s="18"/>
      <c r="H40" s="18"/>
      <c r="I40" s="19">
        <f>E40*50/C40</f>
        <v>0.02</v>
      </c>
      <c r="J40" s="87">
        <f>(D40-$C4)/$C4</f>
        <v>1.4272624711896598</v>
      </c>
    </row>
    <row r="41" spans="1:10" s="1" customFormat="1">
      <c r="A41" s="102"/>
      <c r="B41" s="15">
        <f>B40+7</f>
        <v>43093</v>
      </c>
      <c r="C41" s="20">
        <f>D40+G40-H40</f>
        <v>2427.2624711896597</v>
      </c>
      <c r="D41" s="17">
        <f>C41+(C41*0.03)</f>
        <v>2500.0803453253493</v>
      </c>
      <c r="E41" s="17">
        <f>C41/2500</f>
        <v>0.97090498847586382</v>
      </c>
      <c r="F41" s="28">
        <f>(D41-C41)/E41</f>
        <v>74.999999999999844</v>
      </c>
      <c r="G41" s="18"/>
      <c r="H41" s="18"/>
      <c r="I41" s="19">
        <f>E41*50/C41</f>
        <v>0.02</v>
      </c>
      <c r="J41" s="87">
        <f>(D41-$C4)/$C4</f>
        <v>1.5000803453253493</v>
      </c>
    </row>
    <row r="42" spans="1:10" s="1" customFormat="1" ht="13" thickBot="1">
      <c r="A42" s="103"/>
      <c r="B42" s="15">
        <f>B41+7</f>
        <v>43100</v>
      </c>
      <c r="C42" s="20">
        <f>D41+G41-H41</f>
        <v>2500.0803453253493</v>
      </c>
      <c r="D42" s="17">
        <f>C42+(C42*0.03)</f>
        <v>2575.08275568511</v>
      </c>
      <c r="E42" s="17">
        <f>C42/2500</f>
        <v>1.0000321381301398</v>
      </c>
      <c r="F42" s="28">
        <f>(D42-C42)/E42</f>
        <v>75.000000000000199</v>
      </c>
      <c r="G42" s="26"/>
      <c r="H42" s="18"/>
      <c r="I42" s="19">
        <f>E42*50/C42</f>
        <v>2.0000000000000004E-2</v>
      </c>
      <c r="J42" s="87">
        <f>(D42-$C4)/$C4</f>
        <v>1.5750827556851099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101">
        <v>9</v>
      </c>
      <c r="B44" s="15">
        <f>B42+7</f>
        <v>43107</v>
      </c>
      <c r="C44" s="20">
        <f>D42+G42-H42</f>
        <v>2575.08275568511</v>
      </c>
      <c r="D44" s="17">
        <f>C44+(C44*0.03)</f>
        <v>2652.3352383556635</v>
      </c>
      <c r="E44" s="17">
        <f>C44/2500</f>
        <v>1.0300331022740441</v>
      </c>
      <c r="F44" s="28">
        <f>(D44-C44)/E44</f>
        <v>75.000000000000185</v>
      </c>
      <c r="G44" s="26"/>
      <c r="H44" s="52"/>
      <c r="I44" s="19">
        <f>E44*50/C44</f>
        <v>2.0000000000000004E-2</v>
      </c>
      <c r="J44" s="87">
        <f>(D44-$C4)/$C4</f>
        <v>1.6523352383556635</v>
      </c>
    </row>
    <row r="45" spans="1:10" s="1" customFormat="1">
      <c r="A45" s="102"/>
      <c r="B45" s="15">
        <f>B44+7</f>
        <v>43114</v>
      </c>
      <c r="C45" s="20">
        <f>D44+G44-H44</f>
        <v>2652.3352383556635</v>
      </c>
      <c r="D45" s="17">
        <f>C45+(C45*0.03)</f>
        <v>2731.9052955063335</v>
      </c>
      <c r="E45" s="17">
        <f>C45/2500</f>
        <v>1.0609340953422655</v>
      </c>
      <c r="F45" s="28">
        <f>(D45-C45)/E45</f>
        <v>75.000000000000071</v>
      </c>
      <c r="G45" s="26"/>
      <c r="H45" s="33"/>
      <c r="I45" s="19">
        <f>E45*50/C45</f>
        <v>2.0000000000000004E-2</v>
      </c>
      <c r="J45" s="87">
        <f>(D45-$C4)/$C4</f>
        <v>1.7319052955063334</v>
      </c>
    </row>
    <row r="46" spans="1:10" s="1" customFormat="1">
      <c r="A46" s="102"/>
      <c r="B46" s="15">
        <f>B45+7</f>
        <v>43121</v>
      </c>
      <c r="C46" s="20">
        <f>D45+G45-H45</f>
        <v>2731.9052955063335</v>
      </c>
      <c r="D46" s="17">
        <f>C46+(C46*0.03)</f>
        <v>2813.8624543715237</v>
      </c>
      <c r="E46" s="17">
        <f>C46/2500</f>
        <v>1.0927621182025333</v>
      </c>
      <c r="F46" s="28">
        <f>(D46-C46)/E46</f>
        <v>75.000000000000185</v>
      </c>
      <c r="G46" s="26"/>
      <c r="H46" s="33"/>
      <c r="I46" s="19">
        <f>E46*50/C46</f>
        <v>0.02</v>
      </c>
      <c r="J46" s="87">
        <f>(D46-$C4)/$C4</f>
        <v>1.8138624543715236</v>
      </c>
    </row>
    <row r="47" spans="1:10" s="1" customFormat="1" ht="13" thickBot="1">
      <c r="A47" s="103"/>
      <c r="B47" s="15">
        <f>B46+7</f>
        <v>43128</v>
      </c>
      <c r="C47" s="20">
        <f>D46+G46-H46</f>
        <v>2813.8624543715237</v>
      </c>
      <c r="D47" s="17">
        <f>C47+(C47*0.03)</f>
        <v>2898.2783280026692</v>
      </c>
      <c r="E47" s="17">
        <f>C47/2500</f>
        <v>1.1255449817486094</v>
      </c>
      <c r="F47" s="28">
        <f>(D47-C47)/E47</f>
        <v>74.999999999999901</v>
      </c>
      <c r="G47" s="26"/>
      <c r="H47" s="33"/>
      <c r="I47" s="19">
        <f>E47*50/C47</f>
        <v>0.02</v>
      </c>
      <c r="J47" s="87">
        <f>(D47-$C4)/$C4</f>
        <v>1.8982783280026692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101">
        <v>10</v>
      </c>
      <c r="B49" s="15">
        <f>B47+7</f>
        <v>43135</v>
      </c>
      <c r="C49" s="20">
        <f>D47+G47-H47</f>
        <v>2898.2783280026692</v>
      </c>
      <c r="D49" s="17">
        <f>C49+(C49*0.03)</f>
        <v>2985.2266778427493</v>
      </c>
      <c r="E49" s="17">
        <f>C49/2500</f>
        <v>1.1593113312010677</v>
      </c>
      <c r="F49" s="28">
        <f>(D49-C49)/E49</f>
        <v>74.999999999999957</v>
      </c>
      <c r="G49" s="26"/>
      <c r="H49" s="33"/>
      <c r="I49" s="19">
        <f>E49*50/C49</f>
        <v>0.02</v>
      </c>
      <c r="J49" s="87">
        <f>(D49-$C4)/$C4</f>
        <v>1.9852266778427492</v>
      </c>
    </row>
    <row r="50" spans="1:10" s="1" customFormat="1">
      <c r="A50" s="102"/>
      <c r="B50" s="15">
        <f>B49+7</f>
        <v>43142</v>
      </c>
      <c r="C50" s="20">
        <f>D49+G49-H49</f>
        <v>2985.2266778427493</v>
      </c>
      <c r="D50" s="17">
        <f>C50+(C50*0.03)</f>
        <v>3074.7834781780316</v>
      </c>
      <c r="E50" s="17">
        <f>C50/2500</f>
        <v>1.1940906711370998</v>
      </c>
      <c r="F50" s="28">
        <f>(D50-C50)/E50</f>
        <v>74.999999999999872</v>
      </c>
      <c r="G50" s="26"/>
      <c r="H50" s="33"/>
      <c r="I50" s="19">
        <f>E50*50/C50</f>
        <v>0.02</v>
      </c>
      <c r="J50" s="87">
        <f>(D50-$C4)/$C4</f>
        <v>2.0747834781780314</v>
      </c>
    </row>
    <row r="51" spans="1:10" s="1" customFormat="1">
      <c r="A51" s="102"/>
      <c r="B51" s="15">
        <f>B50+7</f>
        <v>43149</v>
      </c>
      <c r="C51" s="20">
        <f>D50+G50-H50</f>
        <v>3074.7834781780316</v>
      </c>
      <c r="D51" s="17">
        <f>C51+(C51*0.03)</f>
        <v>3167.0269825233727</v>
      </c>
      <c r="E51" s="17">
        <f>C51/2500</f>
        <v>1.2299133912712126</v>
      </c>
      <c r="F51" s="28">
        <f>(D51-C51)/E51</f>
        <v>75.000000000000114</v>
      </c>
      <c r="G51" s="26"/>
      <c r="H51" s="33"/>
      <c r="I51" s="19">
        <f>E51*50/C51</f>
        <v>1.9999999999999997E-2</v>
      </c>
      <c r="J51" s="87">
        <f>(D51-$C4)/$C4</f>
        <v>2.1670269825233728</v>
      </c>
    </row>
    <row r="52" spans="1:10" s="1" customFormat="1" ht="13" thickBot="1">
      <c r="A52" s="103"/>
      <c r="B52" s="15">
        <f>B51+7</f>
        <v>43156</v>
      </c>
      <c r="C52" s="20">
        <f>D51+G51-H51</f>
        <v>3167.0269825233727</v>
      </c>
      <c r="D52" s="17">
        <f>C52+(C52*0.03)</f>
        <v>3262.0377919990738</v>
      </c>
      <c r="E52" s="17">
        <f>C52/2500</f>
        <v>1.2668107930093491</v>
      </c>
      <c r="F52" s="28">
        <f>(D52-C52)/E52</f>
        <v>74.999999999999915</v>
      </c>
      <c r="G52" s="26"/>
      <c r="H52" s="33"/>
      <c r="I52" s="19">
        <f>E52*50/C52</f>
        <v>0.02</v>
      </c>
      <c r="J52" s="87">
        <f>(D52-$C4)/$C4</f>
        <v>2.2620377919990737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101">
        <v>11</v>
      </c>
      <c r="B54" s="15">
        <f>B52+7</f>
        <v>43163</v>
      </c>
      <c r="C54" s="20">
        <f>D52+G52-H52</f>
        <v>3262.0377919990738</v>
      </c>
      <c r="D54" s="17">
        <f>C54+(C54*0.03)</f>
        <v>3359.8989257590461</v>
      </c>
      <c r="E54" s="17">
        <f>C54/2500</f>
        <v>1.3048151167996296</v>
      </c>
      <c r="F54" s="28">
        <f>(D54-C54)/E54</f>
        <v>75.000000000000057</v>
      </c>
      <c r="G54" s="26"/>
      <c r="H54" s="33"/>
      <c r="I54" s="19">
        <f>E54*50/C54</f>
        <v>0.02</v>
      </c>
      <c r="J54" s="87">
        <f>(D54-$C4)/$C4</f>
        <v>2.3598989257590461</v>
      </c>
    </row>
    <row r="55" spans="1:10" s="1" customFormat="1">
      <c r="A55" s="102"/>
      <c r="B55" s="15">
        <f>B54+7</f>
        <v>43170</v>
      </c>
      <c r="C55" s="20">
        <f>D54+G54-H54</f>
        <v>3359.8989257590461</v>
      </c>
      <c r="D55" s="17">
        <f>C55+(C55*0.03)</f>
        <v>3460.6958935318175</v>
      </c>
      <c r="E55" s="17">
        <f>C55/2500</f>
        <v>1.3439595703036185</v>
      </c>
      <c r="F55" s="28">
        <f>(D55-C55)/E55</f>
        <v>75.000000000000085</v>
      </c>
      <c r="G55" s="26"/>
      <c r="H55" s="33"/>
      <c r="I55" s="19">
        <f>E55*50/C55</f>
        <v>0.02</v>
      </c>
      <c r="J55" s="87">
        <f>(D55-$C4)/$C4</f>
        <v>2.4606958935318177</v>
      </c>
    </row>
    <row r="56" spans="1:10" s="1" customFormat="1">
      <c r="A56" s="102"/>
      <c r="B56" s="15">
        <f>B55+7</f>
        <v>43177</v>
      </c>
      <c r="C56" s="20">
        <f>D55+G55-H55</f>
        <v>3460.6958935318175</v>
      </c>
      <c r="D56" s="17">
        <f>C56+(C56*0.03)</f>
        <v>3564.516770337772</v>
      </c>
      <c r="E56" s="17">
        <f>C56/2500</f>
        <v>1.3842783574127271</v>
      </c>
      <c r="F56" s="28">
        <f>(D56-C56)/E56</f>
        <v>74.999999999999915</v>
      </c>
      <c r="G56" s="26"/>
      <c r="H56" s="33"/>
      <c r="I56" s="19">
        <f>E56*50/C56</f>
        <v>0.02</v>
      </c>
      <c r="J56" s="87">
        <f>(D56-$C4)/$C4</f>
        <v>2.564516770337772</v>
      </c>
    </row>
    <row r="57" spans="1:10" s="1" customFormat="1" ht="13" thickBot="1">
      <c r="A57" s="103"/>
      <c r="B57" s="15">
        <f>B56+7</f>
        <v>43184</v>
      </c>
      <c r="C57" s="20">
        <f>D56+G56-H56</f>
        <v>3564.516770337772</v>
      </c>
      <c r="D57" s="17">
        <f>C57+(C57*0.03)</f>
        <v>3671.4522734479051</v>
      </c>
      <c r="E57" s="17">
        <f>C57/2500</f>
        <v>1.4258067081351087</v>
      </c>
      <c r="F57" s="28">
        <f>(D57-C57)/E57</f>
        <v>74.999999999999986</v>
      </c>
      <c r="G57" s="26"/>
      <c r="H57" s="33"/>
      <c r="I57" s="19">
        <f>E57*50/C57</f>
        <v>1.9999999999999997E-2</v>
      </c>
      <c r="J57" s="87">
        <f>(D57-$C4)/$C4</f>
        <v>2.6714522734479051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101">
        <v>12</v>
      </c>
      <c r="B59" s="15">
        <f>B57+7</f>
        <v>43191</v>
      </c>
      <c r="C59" s="20">
        <f>D57+G57-H57</f>
        <v>3671.4522734479051</v>
      </c>
      <c r="D59" s="17">
        <f>C59+(C59*0.03)</f>
        <v>3781.5958416513422</v>
      </c>
      <c r="E59" s="17">
        <f>C59/2500</f>
        <v>1.468580909379162</v>
      </c>
      <c r="F59" s="28">
        <f>(D59-C59)/E59</f>
        <v>74.999999999999972</v>
      </c>
      <c r="G59" s="26"/>
      <c r="H59" s="33"/>
      <c r="I59" s="19">
        <f>E59*50/C59</f>
        <v>1.9999999999999997E-2</v>
      </c>
      <c r="J59" s="87">
        <f>(D59-$C4)/$C4</f>
        <v>2.7815958416513422</v>
      </c>
    </row>
    <row r="60" spans="1:10" s="1" customFormat="1">
      <c r="A60" s="102"/>
      <c r="B60" s="15">
        <f>B59+7</f>
        <v>43198</v>
      </c>
      <c r="C60" s="20">
        <f>D59+G59-H59</f>
        <v>3781.5958416513422</v>
      </c>
      <c r="D60" s="17">
        <f>C60+(C60*0.03)</f>
        <v>3895.0437169008824</v>
      </c>
      <c r="E60" s="17">
        <f>C60/2500</f>
        <v>1.5126383366605369</v>
      </c>
      <c r="F60" s="28">
        <f>(D60-C60)/E60</f>
        <v>74.999999999999943</v>
      </c>
      <c r="G60" s="26"/>
      <c r="H60" s="33"/>
      <c r="I60" s="19">
        <f>E60*50/C60</f>
        <v>0.02</v>
      </c>
      <c r="J60" s="87">
        <f>(D60-$C4)/$C4</f>
        <v>2.8950437169008825</v>
      </c>
    </row>
    <row r="61" spans="1:10" s="1" customFormat="1">
      <c r="A61" s="102"/>
      <c r="B61" s="15">
        <f>B60+7</f>
        <v>43205</v>
      </c>
      <c r="C61" s="20">
        <f>D60+G60-H60</f>
        <v>3895.0437169008824</v>
      </c>
      <c r="D61" s="17">
        <f>C61+(C61*0.03)</f>
        <v>4011.8950284079087</v>
      </c>
      <c r="E61" s="17">
        <f>C61/2500</f>
        <v>1.5580174867603529</v>
      </c>
      <c r="F61" s="28">
        <f>(D61-C61)/E61</f>
        <v>74.999999999999929</v>
      </c>
      <c r="G61" s="26"/>
      <c r="H61" s="33"/>
      <c r="I61" s="19">
        <f>E61*50/C61</f>
        <v>0.02</v>
      </c>
      <c r="J61" s="87">
        <f>(D61-$C4)/$C4</f>
        <v>3.0118950284079089</v>
      </c>
    </row>
    <row r="62" spans="1:10" s="1" customFormat="1" ht="13" thickBot="1">
      <c r="A62" s="103"/>
      <c r="B62" s="15">
        <f>B61+7</f>
        <v>43212</v>
      </c>
      <c r="C62" s="20">
        <f>D61+G61-H61</f>
        <v>4011.8950284079087</v>
      </c>
      <c r="D62" s="17">
        <f>C62+(C62*0.03)</f>
        <v>4132.2518792601459</v>
      </c>
      <c r="E62" s="17">
        <f>C62/2500</f>
        <v>1.6047580113631634</v>
      </c>
      <c r="F62" s="28">
        <f>(D62-C62)/E62</f>
        <v>74.999999999999915</v>
      </c>
      <c r="G62" s="26"/>
      <c r="H62" s="33"/>
      <c r="I62" s="19">
        <f>E62*50/C62</f>
        <v>1.9999999999999997E-2</v>
      </c>
      <c r="J62" s="87">
        <f>(D62-$C4)/$C4</f>
        <v>3.1322518792601457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101">
        <v>13</v>
      </c>
      <c r="B64" s="15">
        <f>B62+7</f>
        <v>43219</v>
      </c>
      <c r="C64" s="20">
        <f>D62+G62-H62</f>
        <v>4132.2518792601459</v>
      </c>
      <c r="D64" s="17">
        <f>C64+(C64*0.03)</f>
        <v>4256.2194356379505</v>
      </c>
      <c r="E64" s="17">
        <f>C64/2500</f>
        <v>1.6529007517040584</v>
      </c>
      <c r="F64" s="28">
        <f>(D64-C64)/E64</f>
        <v>75.000000000000142</v>
      </c>
      <c r="G64" s="26"/>
      <c r="H64" s="33"/>
      <c r="I64" s="19">
        <f>E64*50/C64</f>
        <v>0.02</v>
      </c>
      <c r="J64" s="87">
        <f>(D64-$C4)/$C4</f>
        <v>3.2562194356379504</v>
      </c>
    </row>
    <row r="65" spans="1:10" s="1" customFormat="1">
      <c r="A65" s="102"/>
      <c r="B65" s="15">
        <f>B64+7</f>
        <v>43226</v>
      </c>
      <c r="C65" s="20">
        <f>D64+G64-H64</f>
        <v>4256.2194356379505</v>
      </c>
      <c r="D65" s="17">
        <f>C65+(C65*0.03)</f>
        <v>4383.9060187070891</v>
      </c>
      <c r="E65" s="17">
        <f>C65/2500</f>
        <v>1.7024877742551803</v>
      </c>
      <c r="F65" s="28">
        <f>(D65-C65)/E65</f>
        <v>75.000000000000028</v>
      </c>
      <c r="G65" s="26"/>
      <c r="H65" s="33"/>
      <c r="I65" s="19">
        <f>E65*50/C65</f>
        <v>0.02</v>
      </c>
      <c r="J65" s="87">
        <f>(D65-$C4)/$C4</f>
        <v>3.3839060187070888</v>
      </c>
    </row>
    <row r="66" spans="1:10" s="1" customFormat="1">
      <c r="A66" s="102"/>
      <c r="B66" s="15">
        <f>B65+7</f>
        <v>43233</v>
      </c>
      <c r="C66" s="20">
        <f>D65+G65-H65</f>
        <v>4383.9060187070891</v>
      </c>
      <c r="D66" s="17">
        <f>C66+(C66*0.03)</f>
        <v>4515.4231992683017</v>
      </c>
      <c r="E66" s="17">
        <f>C66/2500</f>
        <v>1.7535624074828355</v>
      </c>
      <c r="F66" s="28">
        <f>(D66-C66)/E66</f>
        <v>74.999999999999972</v>
      </c>
      <c r="G66" s="26"/>
      <c r="H66" s="33"/>
      <c r="I66" s="19">
        <f>E66*50/C66</f>
        <v>1.9999999999999997E-2</v>
      </c>
      <c r="J66" s="87">
        <f>(D66-$C4)/$C4</f>
        <v>3.5154231992683016</v>
      </c>
    </row>
    <row r="67" spans="1:10" s="1" customFormat="1" ht="13" thickBot="1">
      <c r="A67" s="103"/>
      <c r="B67" s="15">
        <f>B66+7</f>
        <v>43240</v>
      </c>
      <c r="C67" s="20">
        <f>D66+G66-H66</f>
        <v>4515.4231992683017</v>
      </c>
      <c r="D67" s="17">
        <f>C67+(C67*0.03)</f>
        <v>4650.8858952463506</v>
      </c>
      <c r="E67" s="17">
        <f>C67/2500</f>
        <v>1.8061692797073208</v>
      </c>
      <c r="F67" s="28">
        <f>(D67-C67)/E67</f>
        <v>74.999999999999929</v>
      </c>
      <c r="G67" s="26"/>
      <c r="H67" s="33"/>
      <c r="I67" s="19">
        <f>E67*50/C67</f>
        <v>0.02</v>
      </c>
      <c r="J67" s="87">
        <f>(D67-$C4)/$C4</f>
        <v>3.6508858952463505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101">
        <v>14</v>
      </c>
      <c r="B69" s="15">
        <f>B67+7</f>
        <v>43247</v>
      </c>
      <c r="C69" s="20">
        <f>D67+G67-H67</f>
        <v>4650.8858952463506</v>
      </c>
      <c r="D69" s="17">
        <f>C69+(C69*0.03)</f>
        <v>4790.4124721037415</v>
      </c>
      <c r="E69" s="17">
        <f>C69/2500</f>
        <v>1.8603543580985402</v>
      </c>
      <c r="F69" s="28">
        <f>(D69-C69)/E69</f>
        <v>75.000000000000185</v>
      </c>
      <c r="G69" s="26"/>
      <c r="H69" s="33"/>
      <c r="I69" s="19">
        <f>E69*50/C69</f>
        <v>0.02</v>
      </c>
      <c r="J69" s="87">
        <f>(D69-$C4)/$C4</f>
        <v>3.7904124721037413</v>
      </c>
    </row>
    <row r="70" spans="1:10" s="1" customFormat="1">
      <c r="A70" s="102"/>
      <c r="B70" s="15">
        <f>B69+7</f>
        <v>43254</v>
      </c>
      <c r="C70" s="20">
        <f>D69+G69-H69</f>
        <v>4790.4124721037415</v>
      </c>
      <c r="D70" s="17">
        <f>C70+(C70*0.03)</f>
        <v>4934.1248462668536</v>
      </c>
      <c r="E70" s="17">
        <f>C70/2500</f>
        <v>1.9161649888414967</v>
      </c>
      <c r="F70" s="28">
        <f>(D70-C70)/E70</f>
        <v>74.999999999999943</v>
      </c>
      <c r="G70" s="26"/>
      <c r="H70" s="63"/>
      <c r="I70" s="19">
        <f>E70*50/C70</f>
        <v>0.02</v>
      </c>
      <c r="J70" s="87">
        <f>(D70-$C4)/$C4</f>
        <v>3.9341248462668537</v>
      </c>
    </row>
    <row r="71" spans="1:10" s="1" customFormat="1">
      <c r="A71" s="102"/>
      <c r="B71" s="15">
        <f>B70+7</f>
        <v>43261</v>
      </c>
      <c r="C71" s="20">
        <f>D70+G70-H70</f>
        <v>4934.1248462668536</v>
      </c>
      <c r="D71" s="17">
        <f>C71+(C71*0.03)</f>
        <v>5082.148591654859</v>
      </c>
      <c r="E71" s="17">
        <f>C71/2500</f>
        <v>1.9736499385067414</v>
      </c>
      <c r="F71" s="28">
        <f>(D71-C71)/E71</f>
        <v>74.999999999999901</v>
      </c>
      <c r="G71" s="26"/>
      <c r="H71" s="33"/>
      <c r="I71" s="19">
        <f>E71*50/C71</f>
        <v>0.02</v>
      </c>
      <c r="J71" s="87">
        <f>(D71-$C4)/$C4</f>
        <v>4.0821485916548594</v>
      </c>
    </row>
    <row r="72" spans="1:10" s="1" customFormat="1" ht="13" thickBot="1">
      <c r="A72" s="103"/>
      <c r="B72" s="15">
        <f>B71+7</f>
        <v>43268</v>
      </c>
      <c r="C72" s="20">
        <f>D71+G71-H71</f>
        <v>5082.148591654859</v>
      </c>
      <c r="D72" s="17">
        <f>C72+(C72*0.03)</f>
        <v>5234.6130494045046</v>
      </c>
      <c r="E72" s="17">
        <f>C72/2500</f>
        <v>2.0328594366619437</v>
      </c>
      <c r="F72" s="28">
        <f>(D72-C72)/E72</f>
        <v>74.999999999999915</v>
      </c>
      <c r="G72" s="26"/>
      <c r="H72" s="33"/>
      <c r="I72" s="19">
        <f>E72*50/C72</f>
        <v>0.02</v>
      </c>
      <c r="J72" s="87">
        <f>(D72-$C4)/$C4</f>
        <v>4.2346130494045049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101">
        <v>15</v>
      </c>
      <c r="B74" s="15">
        <f>B72+7</f>
        <v>43275</v>
      </c>
      <c r="C74" s="20">
        <f>D72+G72-H72</f>
        <v>5234.6130494045046</v>
      </c>
      <c r="D74" s="17">
        <f>C74+(C74*0.03)</f>
        <v>5391.6514408866396</v>
      </c>
      <c r="E74" s="17">
        <f>C74/2500</f>
        <v>2.093845219761802</v>
      </c>
      <c r="F74" s="28">
        <f>(D74-C74)/E74</f>
        <v>74.999999999999929</v>
      </c>
      <c r="G74" s="26"/>
      <c r="H74" s="33"/>
      <c r="I74" s="19">
        <f>E74*50/C74</f>
        <v>0.02</v>
      </c>
      <c r="J74" s="87">
        <f>(D74-$C4)/$C4</f>
        <v>4.3916514408866396</v>
      </c>
    </row>
    <row r="75" spans="1:10" s="1" customFormat="1">
      <c r="A75" s="102"/>
      <c r="B75" s="15">
        <f>B74+7</f>
        <v>43282</v>
      </c>
      <c r="C75" s="20">
        <f>D74+G74-H74</f>
        <v>5391.6514408866396</v>
      </c>
      <c r="D75" s="17">
        <f>C75+(C75*0.03)</f>
        <v>5553.4009841132392</v>
      </c>
      <c r="E75" s="17">
        <f>C75/2500</f>
        <v>2.156660576354656</v>
      </c>
      <c r="F75" s="28">
        <f>(D75-C75)/E75</f>
        <v>75.000000000000185</v>
      </c>
      <c r="G75" s="26"/>
      <c r="H75" s="33"/>
      <c r="I75" s="19">
        <f>E75*50/C75</f>
        <v>0.02</v>
      </c>
      <c r="J75" s="87">
        <f>(D75-$C4)/$C4</f>
        <v>4.5534009841132397</v>
      </c>
    </row>
    <row r="76" spans="1:10" s="1" customFormat="1">
      <c r="A76" s="102"/>
      <c r="B76" s="15">
        <f>B75+7</f>
        <v>43289</v>
      </c>
      <c r="C76" s="20">
        <f>D75+G75-H75</f>
        <v>5553.4009841132392</v>
      </c>
      <c r="D76" s="17">
        <f>C76+(C76*0.03)</f>
        <v>5720.0030136366368</v>
      </c>
      <c r="E76" s="17">
        <f>C76/2500</f>
        <v>2.2213603936452957</v>
      </c>
      <c r="F76" s="28">
        <f>(D76-C76)/E76</f>
        <v>75.000000000000142</v>
      </c>
      <c r="G76" s="26"/>
      <c r="H76" s="33"/>
      <c r="I76" s="19">
        <f>E76*50/C76</f>
        <v>0.02</v>
      </c>
      <c r="J76" s="87">
        <f>(D76-$C4)/$C4</f>
        <v>4.7200030136366369</v>
      </c>
    </row>
    <row r="77" spans="1:10" s="1" customFormat="1" ht="13" thickBot="1">
      <c r="A77" s="103"/>
      <c r="B77" s="15">
        <f>B76+7</f>
        <v>43296</v>
      </c>
      <c r="C77" s="20">
        <f>D76+G76-H76</f>
        <v>5720.0030136366368</v>
      </c>
      <c r="D77" s="17">
        <f>C77+(C77*0.03)</f>
        <v>5891.6031040457356</v>
      </c>
      <c r="E77" s="17">
        <f>C77/2500</f>
        <v>2.2880012054546546</v>
      </c>
      <c r="F77" s="28">
        <f>(D77-C77)/E77</f>
        <v>74.999999999999872</v>
      </c>
      <c r="G77" s="26"/>
      <c r="H77" s="33"/>
      <c r="I77" s="19">
        <f>E77*50/C77</f>
        <v>0.02</v>
      </c>
      <c r="J77" s="87">
        <f>(D77-$C4)/$C4</f>
        <v>4.8916031040457355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101">
        <v>16</v>
      </c>
      <c r="B79" s="15">
        <f>B77+7</f>
        <v>43303</v>
      </c>
      <c r="C79" s="20">
        <f>D77+G77-H77</f>
        <v>5891.6031040457356</v>
      </c>
      <c r="D79" s="17">
        <f>C79+(C79*0.03)</f>
        <v>6068.3511971671078</v>
      </c>
      <c r="E79" s="17">
        <f>C79/2500</f>
        <v>2.356641241618294</v>
      </c>
      <c r="F79" s="28">
        <f>(D79-C79)/E79</f>
        <v>75.000000000000071</v>
      </c>
      <c r="G79" s="26"/>
      <c r="H79" s="33"/>
      <c r="I79" s="19">
        <f>E79*50/C79</f>
        <v>1.9999999999999997E-2</v>
      </c>
      <c r="J79" s="87">
        <f>(D79-$C4)/$C4</f>
        <v>5.0683511971671074</v>
      </c>
    </row>
    <row r="80" spans="1:10" s="1" customFormat="1">
      <c r="A80" s="102"/>
      <c r="B80" s="15">
        <f>B79+7</f>
        <v>43310</v>
      </c>
      <c r="C80" s="20">
        <f>D79+G79-H79</f>
        <v>6068.3511971671078</v>
      </c>
      <c r="D80" s="17">
        <f>C80+(C80*0.03)</f>
        <v>6250.4017330821207</v>
      </c>
      <c r="E80" s="17">
        <f>C80/2500</f>
        <v>2.4273404788668431</v>
      </c>
      <c r="F80" s="28">
        <f>(D80-C80)/E80</f>
        <v>74.999999999999872</v>
      </c>
      <c r="G80" s="26"/>
      <c r="H80" s="63"/>
      <c r="I80" s="19">
        <f>E80*50/C80</f>
        <v>0.02</v>
      </c>
      <c r="J80" s="87">
        <f>(D80-$C4)/$C4</f>
        <v>5.2504017330821204</v>
      </c>
    </row>
    <row r="81" spans="1:10" s="1" customFormat="1">
      <c r="A81" s="102"/>
      <c r="B81" s="15">
        <f>B80+7</f>
        <v>43317</v>
      </c>
      <c r="C81" s="20">
        <f>D80+G80-H80</f>
        <v>6250.4017330821207</v>
      </c>
      <c r="D81" s="17">
        <f>C81+(C81*0.03)</f>
        <v>6437.9137850745847</v>
      </c>
      <c r="E81" s="17">
        <f>C81/2500</f>
        <v>2.5001606932328482</v>
      </c>
      <c r="F81" s="28">
        <f>(D81-C81)/E81</f>
        <v>75.000000000000142</v>
      </c>
      <c r="G81" s="26"/>
      <c r="H81" s="33"/>
      <c r="I81" s="19">
        <f>E81*50/C81</f>
        <v>0.02</v>
      </c>
      <c r="J81" s="87">
        <f>(D81-$C4)/$C4</f>
        <v>5.4379137850745849</v>
      </c>
    </row>
    <row r="82" spans="1:10" s="1" customFormat="1" ht="13" thickBot="1">
      <c r="A82" s="103"/>
      <c r="B82" s="15">
        <f>B81+7</f>
        <v>43324</v>
      </c>
      <c r="C82" s="20">
        <f>D81+G81-H81</f>
        <v>6437.9137850745847</v>
      </c>
      <c r="D82" s="17">
        <f>C82+(C82*0.03)</f>
        <v>6631.051198626822</v>
      </c>
      <c r="E82" s="17">
        <f>C82/2500</f>
        <v>2.575165514029834</v>
      </c>
      <c r="F82" s="28">
        <f>(D82-C82)/E82</f>
        <v>74.999999999999929</v>
      </c>
      <c r="G82" s="26"/>
      <c r="H82" s="33"/>
      <c r="I82" s="19">
        <f>E82*50/C82</f>
        <v>0.02</v>
      </c>
      <c r="J82" s="87">
        <f>(D82-$C4)/$C4</f>
        <v>5.6310511986268219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101">
        <v>17</v>
      </c>
      <c r="B84" s="15">
        <f>B82+7</f>
        <v>43331</v>
      </c>
      <c r="C84" s="20">
        <f>D82+G82-H82</f>
        <v>6631.051198626822</v>
      </c>
      <c r="D84" s="17">
        <f>C84+(C84*0.03)</f>
        <v>6829.9827345856265</v>
      </c>
      <c r="E84" s="17">
        <f>C84/2500</f>
        <v>2.6524204794507287</v>
      </c>
      <c r="F84" s="28">
        <f>(D84-C84)/E84</f>
        <v>74.999999999999943</v>
      </c>
      <c r="G84" s="26"/>
      <c r="H84" s="33"/>
      <c r="I84" s="19">
        <f>E84*50/C84</f>
        <v>1.9999999999999997E-2</v>
      </c>
      <c r="J84" s="87">
        <f>(D84-$C4)/$C4</f>
        <v>5.8299827345856263</v>
      </c>
    </row>
    <row r="85" spans="1:10" s="1" customFormat="1">
      <c r="A85" s="102"/>
      <c r="B85" s="15">
        <f>B84+7</f>
        <v>43338</v>
      </c>
      <c r="C85" s="20">
        <f>D84+G84-H84</f>
        <v>6829.9827345856265</v>
      </c>
      <c r="D85" s="17">
        <f>C85+(C85*0.03)</f>
        <v>7034.8822166231957</v>
      </c>
      <c r="E85" s="17">
        <f>C85/2500</f>
        <v>2.7319930938342507</v>
      </c>
      <c r="F85" s="28">
        <f>(D85-C85)/E85</f>
        <v>75.000000000000156</v>
      </c>
      <c r="G85" s="26"/>
      <c r="H85" s="33"/>
      <c r="I85" s="19">
        <f>E85*50/C85</f>
        <v>0.02</v>
      </c>
      <c r="J85" s="87">
        <f>(D85-$C4)/$C4</f>
        <v>6.0348822166231955</v>
      </c>
    </row>
    <row r="86" spans="1:10" s="1" customFormat="1">
      <c r="A86" s="102"/>
      <c r="B86" s="15">
        <f>B85+7</f>
        <v>43345</v>
      </c>
      <c r="C86" s="20">
        <f>D85+G85-H85</f>
        <v>7034.8822166231957</v>
      </c>
      <c r="D86" s="17">
        <f>C86+(C86*0.03)</f>
        <v>7245.9286831218915</v>
      </c>
      <c r="E86" s="17">
        <f>C86/2500</f>
        <v>2.8139528866492785</v>
      </c>
      <c r="F86" s="28">
        <f>(D86-C86)/E86</f>
        <v>74.999999999999943</v>
      </c>
      <c r="G86" s="26"/>
      <c r="H86" s="33"/>
      <c r="I86" s="19">
        <f>E86*50/C86</f>
        <v>0.02</v>
      </c>
      <c r="J86" s="87">
        <f>(D86-$C4)/$C4</f>
        <v>6.2459286831218916</v>
      </c>
    </row>
    <row r="87" spans="1:10" s="1" customFormat="1" ht="13" thickBot="1">
      <c r="A87" s="103"/>
      <c r="B87" s="15">
        <f>B86+7</f>
        <v>43352</v>
      </c>
      <c r="C87" s="20">
        <f>D86+G86-H86</f>
        <v>7245.9286831218915</v>
      </c>
      <c r="D87" s="17">
        <f>C87+(C87*0.03)</f>
        <v>7463.3065436155484</v>
      </c>
      <c r="E87" s="17">
        <f>C87/2500</f>
        <v>2.8983714732487567</v>
      </c>
      <c r="F87" s="28">
        <f>(D87-C87)/E87</f>
        <v>75.000000000000071</v>
      </c>
      <c r="G87" s="26"/>
      <c r="H87" s="33"/>
      <c r="I87" s="19">
        <f>E87*50/C87</f>
        <v>0.02</v>
      </c>
      <c r="J87" s="87">
        <f>(D87-$C4)/$C4</f>
        <v>6.4633065436155483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101">
        <v>18</v>
      </c>
      <c r="B89" s="15">
        <f>B87+7</f>
        <v>43359</v>
      </c>
      <c r="C89" s="20">
        <f>D87+G87-H87</f>
        <v>7463.3065436155484</v>
      </c>
      <c r="D89" s="17">
        <f>C89+(C89*0.03)</f>
        <v>7687.2057399240148</v>
      </c>
      <c r="E89" s="17">
        <f>C89/2500</f>
        <v>2.9853226174462195</v>
      </c>
      <c r="F89" s="28">
        <f>(D89-C89)/E89</f>
        <v>74.999999999999957</v>
      </c>
      <c r="G89" s="26"/>
      <c r="H89" s="33"/>
      <c r="I89" s="19">
        <f>E89*50/C89</f>
        <v>0.02</v>
      </c>
      <c r="J89" s="87">
        <f>(D89-$C4)/$C4</f>
        <v>6.687205739924015</v>
      </c>
    </row>
    <row r="90" spans="1:10" s="1" customFormat="1">
      <c r="A90" s="102"/>
      <c r="B90" s="15">
        <f>B89+7</f>
        <v>43366</v>
      </c>
      <c r="C90" s="20">
        <f>D89+G89-H89</f>
        <v>7687.2057399240148</v>
      </c>
      <c r="D90" s="17">
        <f>C90+(C90*0.03)</f>
        <v>7917.8219121217353</v>
      </c>
      <c r="E90" s="17">
        <f>C90/2500</f>
        <v>3.0748822959696058</v>
      </c>
      <c r="F90" s="28">
        <f>(D90-C90)/E90</f>
        <v>75.000000000000028</v>
      </c>
      <c r="G90" s="26"/>
      <c r="H90" s="33"/>
      <c r="I90" s="19">
        <f>E90*50/C90</f>
        <v>0.02</v>
      </c>
      <c r="J90" s="87">
        <f>(D90-$C4)/$C4</f>
        <v>6.9178219121217355</v>
      </c>
    </row>
    <row r="91" spans="1:10" s="1" customFormat="1">
      <c r="A91" s="102"/>
      <c r="B91" s="15">
        <f>B90+7</f>
        <v>43373</v>
      </c>
      <c r="C91" s="20">
        <f>D90+G90-H90</f>
        <v>7917.8219121217353</v>
      </c>
      <c r="D91" s="17">
        <f>C91+(C91*0.03)</f>
        <v>8155.3565694853878</v>
      </c>
      <c r="E91" s="17">
        <f>C91/2500</f>
        <v>3.1671287648486941</v>
      </c>
      <c r="F91" s="28">
        <f>(D91-C91)/E91</f>
        <v>75.000000000000142</v>
      </c>
      <c r="G91" s="26"/>
      <c r="H91" s="33"/>
      <c r="I91" s="19">
        <f>E91*50/C91</f>
        <v>0.02</v>
      </c>
      <c r="J91" s="87">
        <f>(D91-$C4)/$C4</f>
        <v>7.155356569485388</v>
      </c>
    </row>
    <row r="92" spans="1:10" s="1" customFormat="1" ht="13" thickBot="1">
      <c r="A92" s="103"/>
      <c r="B92" s="15">
        <f>B91+7</f>
        <v>43380</v>
      </c>
      <c r="C92" s="20">
        <f>D91+G91-H91</f>
        <v>8155.3565694853878</v>
      </c>
      <c r="D92" s="17">
        <f>C92+(C92*0.03)</f>
        <v>8400.0172665699502</v>
      </c>
      <c r="E92" s="17">
        <f>C92/2500</f>
        <v>3.2621426277941552</v>
      </c>
      <c r="F92" s="28">
        <f>(D92-C92)/E92</f>
        <v>75.000000000000213</v>
      </c>
      <c r="G92" s="26"/>
      <c r="H92" s="33"/>
      <c r="I92" s="19">
        <f>E92*50/C92</f>
        <v>2.0000000000000004E-2</v>
      </c>
      <c r="J92" s="87">
        <f>(D92-$C4)/$C4</f>
        <v>7.4000172665699502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101">
        <v>19</v>
      </c>
      <c r="B94" s="15">
        <f>B92+7</f>
        <v>43387</v>
      </c>
      <c r="C94" s="20">
        <f>D92+G92-H92</f>
        <v>8400.0172665699502</v>
      </c>
      <c r="D94" s="17">
        <f>C94+(C94*0.03)</f>
        <v>8652.0177845670478</v>
      </c>
      <c r="E94" s="17">
        <f>C94/2500</f>
        <v>3.3600069066279801</v>
      </c>
      <c r="F94" s="28">
        <f>(D94-C94)/E94</f>
        <v>74.999999999999744</v>
      </c>
      <c r="G94" s="26"/>
      <c r="H94" s="33"/>
      <c r="I94" s="19">
        <f>E94*50/C94</f>
        <v>1.9999999999999997E-2</v>
      </c>
      <c r="J94" s="87">
        <f>(D94-$C4)/$C4</f>
        <v>7.6520177845670476</v>
      </c>
    </row>
    <row r="95" spans="1:10" s="1" customFormat="1">
      <c r="A95" s="102"/>
      <c r="B95" s="15">
        <f>B94+7</f>
        <v>43394</v>
      </c>
      <c r="C95" s="20">
        <f>D94+G94-H94</f>
        <v>8652.0177845670478</v>
      </c>
      <c r="D95" s="17">
        <f>C95+(C95*0.03)</f>
        <v>8911.5783181040588</v>
      </c>
      <c r="E95" s="17">
        <f>C95/2500</f>
        <v>3.460807113826819</v>
      </c>
      <c r="F95" s="28">
        <f>(D95-C95)/E95</f>
        <v>74.999999999999872</v>
      </c>
      <c r="G95" s="26"/>
      <c r="H95" s="33"/>
      <c r="I95" s="19">
        <f>E95*50/C95</f>
        <v>0.02</v>
      </c>
      <c r="J95" s="87">
        <f>(D95-$C4)/$C4</f>
        <v>7.9115783181040591</v>
      </c>
    </row>
    <row r="96" spans="1:10" s="1" customFormat="1">
      <c r="A96" s="102"/>
      <c r="B96" s="15">
        <f>B95+7</f>
        <v>43401</v>
      </c>
      <c r="C96" s="20">
        <f>D95+G95-H95</f>
        <v>8911.5783181040588</v>
      </c>
      <c r="D96" s="17">
        <f>C96+(C96*0.03)</f>
        <v>9178.9256676471814</v>
      </c>
      <c r="E96" s="17">
        <f>C96/2500</f>
        <v>3.5646313272416235</v>
      </c>
      <c r="F96" s="28">
        <f>(D96-C96)/E96</f>
        <v>75.000000000000242</v>
      </c>
      <c r="G96" s="26"/>
      <c r="H96" s="33"/>
      <c r="I96" s="19">
        <f>E96*50/C96</f>
        <v>0.02</v>
      </c>
      <c r="J96" s="87">
        <f>(D96-$C4)/$C4</f>
        <v>8.1789256676471815</v>
      </c>
    </row>
    <row r="97" spans="1:10" s="1" customFormat="1" ht="13" thickBot="1">
      <c r="A97" s="103"/>
      <c r="B97" s="15">
        <f>B96+7</f>
        <v>43408</v>
      </c>
      <c r="C97" s="20">
        <f>D96+G96-H96</f>
        <v>9178.9256676471814</v>
      </c>
      <c r="D97" s="17">
        <f>C97+(C97*0.03)</f>
        <v>9454.293437676597</v>
      </c>
      <c r="E97" s="17">
        <f>C97/2500</f>
        <v>3.6715702670588723</v>
      </c>
      <c r="F97" s="28">
        <f>(D97-C97)/E97</f>
        <v>75.000000000000057</v>
      </c>
      <c r="G97" s="26"/>
      <c r="H97" s="33"/>
      <c r="I97" s="19">
        <f>E97*50/C97</f>
        <v>0.02</v>
      </c>
      <c r="J97" s="87">
        <f>(D97-$C4)/$C4</f>
        <v>8.454293437676597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101">
        <v>20</v>
      </c>
      <c r="B99" s="15">
        <f>B97+7</f>
        <v>43415</v>
      </c>
      <c r="C99" s="20">
        <f>D97+G97-H97</f>
        <v>9454.293437676597</v>
      </c>
      <c r="D99" s="17">
        <f>C99+(C99*0.03)</f>
        <v>9737.9222408068945</v>
      </c>
      <c r="E99" s="17">
        <f>C99/2500</f>
        <v>3.781717375070639</v>
      </c>
      <c r="F99" s="28">
        <f>(D99-C99)/E99</f>
        <v>74.999999999999872</v>
      </c>
      <c r="G99" s="26"/>
      <c r="H99" s="33"/>
      <c r="I99" s="19">
        <f>E99*50/C99</f>
        <v>0.02</v>
      </c>
      <c r="J99" s="87">
        <f>(D99-$C4)/$C4</f>
        <v>8.7379222408068937</v>
      </c>
    </row>
    <row r="100" spans="1:10" s="1" customFormat="1">
      <c r="A100" s="102"/>
      <c r="B100" s="15">
        <f>B99+7</f>
        <v>43422</v>
      </c>
      <c r="C100" s="20">
        <f>D99+G99-H99</f>
        <v>9737.9222408068945</v>
      </c>
      <c r="D100" s="17">
        <f>C100+(C100*0.03)</f>
        <v>10030.059908031102</v>
      </c>
      <c r="E100" s="17">
        <f>C100/2500</f>
        <v>3.8951688963227578</v>
      </c>
      <c r="F100" s="28">
        <f>(D100-C100)/E100</f>
        <v>75.000000000000213</v>
      </c>
      <c r="G100" s="26"/>
      <c r="H100" s="33"/>
      <c r="I100" s="19">
        <f>E100*50/C100</f>
        <v>0.02</v>
      </c>
      <c r="J100" s="87">
        <f>(D100-$C4)/$C4</f>
        <v>9.0300599080311024</v>
      </c>
    </row>
    <row r="101" spans="1:10" s="1" customFormat="1">
      <c r="A101" s="102"/>
      <c r="B101" s="15">
        <f>B100+7</f>
        <v>43429</v>
      </c>
      <c r="C101" s="20">
        <f>D100+G100-H100</f>
        <v>10030.059908031102</v>
      </c>
      <c r="D101" s="17">
        <f>C101+(C101*0.03)</f>
        <v>10330.961705272035</v>
      </c>
      <c r="E101" s="17">
        <f>C101/2500</f>
        <v>4.0120239632124406</v>
      </c>
      <c r="F101" s="28">
        <f>(D101-C101)/E101</f>
        <v>74.999999999999957</v>
      </c>
      <c r="G101" s="26"/>
      <c r="H101" s="33"/>
      <c r="I101" s="19">
        <f>E101*50/C101</f>
        <v>0.02</v>
      </c>
      <c r="J101" s="87">
        <f>(D101-$C4)/$C4</f>
        <v>9.3309617052720348</v>
      </c>
    </row>
    <row r="102" spans="1:10" s="1" customFormat="1" ht="13" thickBot="1">
      <c r="A102" s="103"/>
      <c r="B102" s="15">
        <f>B101+7</f>
        <v>43436</v>
      </c>
      <c r="C102" s="20">
        <f>D101+G101-H101</f>
        <v>10330.961705272035</v>
      </c>
      <c r="D102" s="17">
        <f>C102+(C102*0.03)</f>
        <v>10640.890556430197</v>
      </c>
      <c r="E102" s="17">
        <f>C102/2500</f>
        <v>4.1323846821088139</v>
      </c>
      <c r="F102" s="28">
        <f>(D102-C102)/E102</f>
        <v>75.000000000000156</v>
      </c>
      <c r="G102" s="26"/>
      <c r="H102" s="33"/>
      <c r="I102" s="19">
        <f>E102*50/C102</f>
        <v>1.9999999999999997E-2</v>
      </c>
      <c r="J102" s="87">
        <f>(D102-$C4)/$C4</f>
        <v>9.6408905564301968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101">
        <v>21</v>
      </c>
      <c r="B104" s="15">
        <f>B102+7</f>
        <v>43443</v>
      </c>
      <c r="C104" s="20">
        <f>D102+G102-H102</f>
        <v>10640.890556430197</v>
      </c>
      <c r="D104" s="17">
        <f>C104+(C104*0.03)</f>
        <v>10960.117273123102</v>
      </c>
      <c r="E104" s="17">
        <f>C104/2500</f>
        <v>4.2563562225720784</v>
      </c>
      <c r="F104" s="28">
        <f>(D104-C104)/E104</f>
        <v>74.999999999999801</v>
      </c>
      <c r="G104" s="26"/>
      <c r="H104" s="33"/>
      <c r="I104" s="19">
        <f>E104*50/C104</f>
        <v>0.02</v>
      </c>
      <c r="J104" s="87">
        <f>(D104-$C4)/$C4</f>
        <v>9.9601172731231014</v>
      </c>
    </row>
    <row r="105" spans="1:10" s="1" customFormat="1">
      <c r="A105" s="102"/>
      <c r="B105" s="15">
        <f>B104+7</f>
        <v>43450</v>
      </c>
      <c r="C105" s="20">
        <f>D104+G104-H104</f>
        <v>10960.117273123102</v>
      </c>
      <c r="D105" s="17">
        <f>C105+(C105*0.03)</f>
        <v>11288.920791316796</v>
      </c>
      <c r="E105" s="17">
        <f>C105/2500</f>
        <v>4.3840469092492409</v>
      </c>
      <c r="F105" s="28">
        <f>(D105-C105)/E105</f>
        <v>75.000000000000185</v>
      </c>
      <c r="G105" s="26"/>
      <c r="H105" s="33"/>
      <c r="I105" s="19">
        <f>E105*50/C105</f>
        <v>0.02</v>
      </c>
      <c r="J105" s="87">
        <f>(D105-$C4)/$C4</f>
        <v>10.288920791316796</v>
      </c>
    </row>
    <row r="106" spans="1:10" s="1" customFormat="1">
      <c r="A106" s="102"/>
      <c r="B106" s="15">
        <f>B105+7</f>
        <v>43457</v>
      </c>
      <c r="C106" s="20">
        <f>D105+G105-H105</f>
        <v>11288.920791316796</v>
      </c>
      <c r="D106" s="17">
        <f>C106+(C106*0.03)</f>
        <v>11627.5884150563</v>
      </c>
      <c r="E106" s="17">
        <f>C106/2500</f>
        <v>4.5155683165267186</v>
      </c>
      <c r="F106" s="28">
        <f>(D106-C106)/E106</f>
        <v>75.000000000000028</v>
      </c>
      <c r="G106" s="26"/>
      <c r="H106" s="33"/>
      <c r="I106" s="19">
        <f>E106*50/C106</f>
        <v>0.02</v>
      </c>
      <c r="J106" s="87">
        <f>(D106-$C4)/$C4</f>
        <v>10.6275884150563</v>
      </c>
    </row>
    <row r="107" spans="1:10" s="1" customFormat="1" ht="13" thickBot="1">
      <c r="A107" s="103"/>
      <c r="B107" s="15">
        <f>B106+7</f>
        <v>43464</v>
      </c>
      <c r="C107" s="20">
        <f>D106+G106-H106</f>
        <v>11627.5884150563</v>
      </c>
      <c r="D107" s="17">
        <f>C107+(C107*0.03)</f>
        <v>11976.416067507989</v>
      </c>
      <c r="E107" s="17">
        <f>C107/2500</f>
        <v>4.6510353660225201</v>
      </c>
      <c r="F107" s="28">
        <f>(D107-C107)/E107</f>
        <v>75.000000000000128</v>
      </c>
      <c r="G107" s="26"/>
      <c r="H107" s="33"/>
      <c r="I107" s="19">
        <f>E107*50/C107</f>
        <v>0.02</v>
      </c>
      <c r="J107" s="87">
        <f>(D107-$C4)/$C4</f>
        <v>10.976416067507989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101">
        <v>22</v>
      </c>
      <c r="B109" s="15">
        <f>B107+7</f>
        <v>43471</v>
      </c>
      <c r="C109" s="20">
        <f>D107+G107-H107</f>
        <v>11976.416067507989</v>
      </c>
      <c r="D109" s="17">
        <f>C109+(C109*0.03)</f>
        <v>12335.708549533229</v>
      </c>
      <c r="E109" s="17">
        <f>C109/2500</f>
        <v>4.7905664270031956</v>
      </c>
      <c r="F109" s="28">
        <f>(D109-C109)/E109</f>
        <v>74.999999999999901</v>
      </c>
      <c r="G109" s="26"/>
      <c r="H109" s="33"/>
      <c r="I109" s="19">
        <f>E109*50/C109</f>
        <v>0.02</v>
      </c>
      <c r="J109" s="87">
        <f>(D109-$C4)/$C4</f>
        <v>11.335708549533228</v>
      </c>
    </row>
    <row r="110" spans="1:10">
      <c r="A110" s="102"/>
      <c r="B110" s="15">
        <f>B109+7</f>
        <v>43478</v>
      </c>
      <c r="C110" s="20">
        <f>D109+G109-H109</f>
        <v>12335.708549533229</v>
      </c>
      <c r="D110" s="17">
        <f>C110+(C110*0.03)</f>
        <v>12705.779806019225</v>
      </c>
      <c r="E110" s="17">
        <f>C110/2500</f>
        <v>4.9342834198132914</v>
      </c>
      <c r="F110" s="28">
        <f>(D110-C110)/E110</f>
        <v>75</v>
      </c>
      <c r="G110" s="26"/>
      <c r="H110" s="33"/>
      <c r="I110" s="19">
        <f>E110*50/C110</f>
        <v>0.02</v>
      </c>
      <c r="J110" s="87">
        <f>(D110-$C4)/$C4</f>
        <v>11.705779806019226</v>
      </c>
    </row>
    <row r="111" spans="1:10">
      <c r="A111" s="102"/>
      <c r="B111" s="15">
        <f>B110+7</f>
        <v>43485</v>
      </c>
      <c r="C111" s="20">
        <f>D110+G110-H110</f>
        <v>12705.779806019225</v>
      </c>
      <c r="D111" s="17">
        <f>C111+(C111*0.03)</f>
        <v>13086.953200199801</v>
      </c>
      <c r="E111" s="17">
        <f>C111/2500</f>
        <v>5.0823119224076905</v>
      </c>
      <c r="F111" s="28">
        <f>(D111-C111)/E111</f>
        <v>74.999999999999844</v>
      </c>
      <c r="G111" s="26"/>
      <c r="H111" s="33"/>
      <c r="I111" s="19">
        <f>E111*50/C111</f>
        <v>0.02</v>
      </c>
      <c r="J111" s="87">
        <f>(D111-$C4)/$C4</f>
        <v>12.086953200199801</v>
      </c>
    </row>
    <row r="112" spans="1:10" ht="13" thickBot="1">
      <c r="A112" s="103"/>
      <c r="B112" s="15">
        <f>B111+7</f>
        <v>43492</v>
      </c>
      <c r="C112" s="20">
        <f>D111+G111-H111</f>
        <v>13086.953200199801</v>
      </c>
      <c r="D112" s="17">
        <f>C112+(C112*0.03)</f>
        <v>13479.561796205795</v>
      </c>
      <c r="E112" s="17">
        <f>C112/2500</f>
        <v>5.2347812800799209</v>
      </c>
      <c r="F112" s="28">
        <f>(D112-C112)/E112</f>
        <v>74.999999999999915</v>
      </c>
      <c r="G112" s="26"/>
      <c r="H112" s="33"/>
      <c r="I112" s="19">
        <f>E112*50/C112</f>
        <v>0.02</v>
      </c>
      <c r="J112" s="87">
        <f>(D112-$C4)/$C4</f>
        <v>12.479561796205795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101">
        <v>23</v>
      </c>
      <c r="B114" s="15">
        <f>B112+7</f>
        <v>43499</v>
      </c>
      <c r="C114" s="20">
        <f>D112+G112-H112</f>
        <v>13479.561796205795</v>
      </c>
      <c r="D114" s="17">
        <f>C114+(C114*0.03)</f>
        <v>13883.948650091968</v>
      </c>
      <c r="E114" s="17">
        <f>C114/2500</f>
        <v>5.3918247184823178</v>
      </c>
      <c r="F114" s="28">
        <f>(D114-C114)/E114</f>
        <v>74.999999999999915</v>
      </c>
      <c r="G114" s="26"/>
      <c r="H114" s="33"/>
      <c r="I114" s="19">
        <f>E114*50/C114</f>
        <v>0.02</v>
      </c>
      <c r="J114" s="87">
        <f>(D114-$C4)/$C4</f>
        <v>12.883948650091968</v>
      </c>
    </row>
    <row r="115" spans="1:10">
      <c r="A115" s="102"/>
      <c r="B115" s="15">
        <f>B114+7</f>
        <v>43506</v>
      </c>
      <c r="C115" s="20">
        <f>D114+G114-H114</f>
        <v>13883.948650091968</v>
      </c>
      <c r="D115" s="17">
        <f>C115+(C115*0.03)</f>
        <v>14300.467109594727</v>
      </c>
      <c r="E115" s="17">
        <f>C115/2500</f>
        <v>5.5535794600367874</v>
      </c>
      <c r="F115" s="28">
        <f>(D115-C115)/E115</f>
        <v>74.999999999999915</v>
      </c>
      <c r="G115" s="26"/>
      <c r="H115" s="33"/>
      <c r="I115" s="19">
        <f>E115*50/C115</f>
        <v>0.02</v>
      </c>
      <c r="J115" s="87">
        <f>(D115-$C4)/$C4</f>
        <v>13.300467109594727</v>
      </c>
    </row>
    <row r="116" spans="1:10">
      <c r="A116" s="102"/>
      <c r="B116" s="15">
        <f>B115+7</f>
        <v>43513</v>
      </c>
      <c r="C116" s="20">
        <f>D115+G115-H115</f>
        <v>14300.467109594727</v>
      </c>
      <c r="D116" s="17">
        <f>C116+(C116*0.03)</f>
        <v>14729.481122882569</v>
      </c>
      <c r="E116" s="17">
        <f>C116/2500</f>
        <v>5.7201868438378911</v>
      </c>
      <c r="F116" s="28">
        <f>(D116-C116)/E116</f>
        <v>75.000000000000085</v>
      </c>
      <c r="G116" s="26"/>
      <c r="H116" s="33"/>
      <c r="I116" s="19">
        <f>E116*50/C116</f>
        <v>2.0000000000000004E-2</v>
      </c>
      <c r="J116" s="87">
        <f>(D116-$C4)/$C4</f>
        <v>13.72948112288257</v>
      </c>
    </row>
    <row r="117" spans="1:10" ht="13" thickBot="1">
      <c r="A117" s="103"/>
      <c r="B117" s="15">
        <f>B116+7</f>
        <v>43520</v>
      </c>
      <c r="C117" s="20">
        <f>D116+G116-H116</f>
        <v>14729.481122882569</v>
      </c>
      <c r="D117" s="17">
        <f>C117+(C117*0.03)</f>
        <v>15171.365556569046</v>
      </c>
      <c r="E117" s="17">
        <f>C117/2500</f>
        <v>5.8917924491530274</v>
      </c>
      <c r="F117" s="28">
        <f>(D117-C117)/E117</f>
        <v>74.999999999999957</v>
      </c>
      <c r="G117" s="26"/>
      <c r="H117" s="33"/>
      <c r="I117" s="19">
        <f>E117*50/C117</f>
        <v>0.02</v>
      </c>
      <c r="J117" s="87">
        <f>(D117-$C4)/$C4</f>
        <v>14.171365556569047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101">
        <v>24</v>
      </c>
      <c r="B119" s="15">
        <f>B117+7</f>
        <v>43527</v>
      </c>
      <c r="C119" s="20">
        <f>D117+G117-H117</f>
        <v>15171.365556569046</v>
      </c>
      <c r="D119" s="17">
        <f>C119+(C119*0.03)</f>
        <v>15626.506523266118</v>
      </c>
      <c r="E119" s="17">
        <f>C119/2500</f>
        <v>6.0685462226276181</v>
      </c>
      <c r="F119" s="28">
        <f>(D119-C119)/E119</f>
        <v>75.000000000000128</v>
      </c>
      <c r="G119" s="26"/>
      <c r="H119" s="33"/>
      <c r="I119" s="19">
        <f>E119*50/C119</f>
        <v>0.02</v>
      </c>
      <c r="J119" s="87">
        <f>(D119-$C4)/$C4</f>
        <v>14.626506523266118</v>
      </c>
    </row>
    <row r="120" spans="1:10">
      <c r="A120" s="102"/>
      <c r="B120" s="15">
        <f>B119+7</f>
        <v>43534</v>
      </c>
      <c r="C120" s="20">
        <f>D119+G119-H119</f>
        <v>15626.506523266118</v>
      </c>
      <c r="D120" s="17">
        <f>C120+(C120*0.03)</f>
        <v>16095.301718964101</v>
      </c>
      <c r="E120" s="17">
        <f>C120/2500</f>
        <v>6.2506026093064468</v>
      </c>
      <c r="F120" s="28">
        <f>(D120-C120)/E120</f>
        <v>74.999999999999957</v>
      </c>
      <c r="G120" s="26"/>
      <c r="H120" s="33"/>
      <c r="I120" s="19">
        <f>E120*50/C120</f>
        <v>1.9999999999999997E-2</v>
      </c>
      <c r="J120" s="87">
        <f>(D120-$C4)/$C4</f>
        <v>15.095301718964102</v>
      </c>
    </row>
    <row r="121" spans="1:10">
      <c r="A121" s="102"/>
      <c r="B121" s="15">
        <f>B120+7</f>
        <v>43541</v>
      </c>
      <c r="C121" s="20">
        <f>D120+G120-H120</f>
        <v>16095.301718964101</v>
      </c>
      <c r="D121" s="17">
        <f>C121+(C121*0.03)</f>
        <v>16578.160770533024</v>
      </c>
      <c r="E121" s="17">
        <f>C121/2500</f>
        <v>6.4381206875856405</v>
      </c>
      <c r="F121" s="28">
        <f>(D121-C121)/E121</f>
        <v>74.999999999999986</v>
      </c>
      <c r="G121" s="26"/>
      <c r="H121" s="33"/>
      <c r="I121" s="19">
        <f>E121*50/C121</f>
        <v>1.9999999999999997E-2</v>
      </c>
      <c r="J121" s="87">
        <f>(D121-$C4)/$C4</f>
        <v>15.578160770533025</v>
      </c>
    </row>
    <row r="122" spans="1:10" ht="13" thickBot="1">
      <c r="A122" s="103"/>
      <c r="B122" s="15">
        <f>B121+7</f>
        <v>43548</v>
      </c>
      <c r="C122" s="20">
        <f>D121+G121-H121</f>
        <v>16578.160770533024</v>
      </c>
      <c r="D122" s="17">
        <f>C122+(C122*0.03)</f>
        <v>17075.505593649013</v>
      </c>
      <c r="E122" s="17">
        <f>C122/2500</f>
        <v>6.6312643082132094</v>
      </c>
      <c r="F122" s="28">
        <f>(D122-C122)/E122</f>
        <v>74.999999999999758</v>
      </c>
      <c r="G122" s="26"/>
      <c r="H122" s="33"/>
      <c r="I122" s="19">
        <f>E122*50/C122</f>
        <v>1.9999999999999997E-2</v>
      </c>
      <c r="J122" s="87">
        <f>(D122-$C4)/$C4</f>
        <v>16.075505593649012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101">
        <v>25</v>
      </c>
      <c r="B124" s="15">
        <f>B122+7</f>
        <v>43555</v>
      </c>
      <c r="C124" s="20">
        <f>D122+G122-H122</f>
        <v>17075.505593649013</v>
      </c>
      <c r="D124" s="17">
        <f>C124+(C124*0.03)</f>
        <v>17587.770761458483</v>
      </c>
      <c r="E124" s="17">
        <f>C124/2500</f>
        <v>6.8302022374596056</v>
      </c>
      <c r="F124" s="28">
        <f>(D124-C124)/E124</f>
        <v>74.999999999999915</v>
      </c>
      <c r="G124" s="26"/>
      <c r="H124" s="33"/>
      <c r="I124" s="19">
        <f>E124*50/C124</f>
        <v>0.02</v>
      </c>
      <c r="J124" s="87">
        <f>(D124-$C4)/$C4</f>
        <v>16.587770761458483</v>
      </c>
    </row>
    <row r="125" spans="1:10">
      <c r="A125" s="102"/>
      <c r="B125" s="15">
        <f>B124+7</f>
        <v>43562</v>
      </c>
      <c r="C125" s="20">
        <f>D124+G124-H124</f>
        <v>17587.770761458483</v>
      </c>
      <c r="D125" s="17">
        <f>C125+(C125*0.03)</f>
        <v>18115.403884302239</v>
      </c>
      <c r="E125" s="17">
        <f>C125/2500</f>
        <v>7.0351083045833933</v>
      </c>
      <c r="F125" s="28">
        <f>(D125-C125)/E125</f>
        <v>75.000000000000171</v>
      </c>
      <c r="G125" s="26"/>
      <c r="H125" s="33"/>
      <c r="I125" s="19">
        <f>E125*50/C125</f>
        <v>0.02</v>
      </c>
      <c r="J125" s="87">
        <f>(D125-$C4)/$C4</f>
        <v>17.115403884302239</v>
      </c>
    </row>
    <row r="126" spans="1:10">
      <c r="A126" s="102"/>
      <c r="B126" s="15">
        <f>B125+7</f>
        <v>43569</v>
      </c>
      <c r="C126" s="20">
        <f>D125+G125-H125</f>
        <v>18115.403884302239</v>
      </c>
      <c r="D126" s="17">
        <f>C126+(C126*0.03)</f>
        <v>18658.866000831305</v>
      </c>
      <c r="E126" s="17">
        <f>C126/2500</f>
        <v>7.2461615537208957</v>
      </c>
      <c r="F126" s="28">
        <f>(D126-C126)/E126</f>
        <v>74.999999999999901</v>
      </c>
      <c r="G126" s="26"/>
      <c r="H126" s="33"/>
      <c r="I126" s="19">
        <f>E126*50/C126</f>
        <v>0.02</v>
      </c>
      <c r="J126" s="87">
        <f>(D126-$C4)/$C4</f>
        <v>17.658866000831306</v>
      </c>
    </row>
    <row r="127" spans="1:10" ht="13" thickBot="1">
      <c r="A127" s="103"/>
      <c r="B127" s="15">
        <f>B126+7</f>
        <v>43576</v>
      </c>
      <c r="C127" s="20">
        <f>D126+G126-H126</f>
        <v>18658.866000831305</v>
      </c>
      <c r="D127" s="17">
        <f>C127+(C127*0.03)</f>
        <v>19218.631980856244</v>
      </c>
      <c r="E127" s="17">
        <f>C127/2500</f>
        <v>7.4635464003325218</v>
      </c>
      <c r="F127" s="28">
        <f>(D127-C127)/E127</f>
        <v>74.999999999999915</v>
      </c>
      <c r="G127" s="26"/>
      <c r="H127" s="33"/>
      <c r="I127" s="19">
        <f>E127*50/C127</f>
        <v>1.9999999999999997E-2</v>
      </c>
      <c r="J127" s="87">
        <f>(D127-$C4)/$C4</f>
        <v>18.218631980856244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101">
        <v>26</v>
      </c>
      <c r="B129" s="15">
        <f>B127+7</f>
        <v>43583</v>
      </c>
      <c r="C129" s="20">
        <f>D127+G127-H127</f>
        <v>19218.631980856244</v>
      </c>
      <c r="D129" s="17">
        <f>C129+(C129*0.03)</f>
        <v>19795.190940281933</v>
      </c>
      <c r="E129" s="17">
        <f>C129/2500</f>
        <v>7.6874527923424978</v>
      </c>
      <c r="F129" s="28">
        <f>(D129-C129)/E129</f>
        <v>75.000000000000213</v>
      </c>
      <c r="G129" s="26"/>
      <c r="H129" s="33"/>
      <c r="I129" s="19">
        <f>E129*50/C129</f>
        <v>0.02</v>
      </c>
      <c r="J129" s="87">
        <f>(D129-$C4)/$C4</f>
        <v>18.795190940281934</v>
      </c>
    </row>
    <row r="130" spans="1:10">
      <c r="A130" s="102"/>
      <c r="B130" s="15">
        <f>B129+7</f>
        <v>43590</v>
      </c>
      <c r="C130" s="20">
        <f>D129+G129-H129</f>
        <v>19795.190940281933</v>
      </c>
      <c r="D130" s="17">
        <f>C130+(C130*0.03)</f>
        <v>20389.046668490391</v>
      </c>
      <c r="E130" s="17">
        <f>C130/2500</f>
        <v>7.918076376112773</v>
      </c>
      <c r="F130" s="28">
        <f>(D130-C130)/E130</f>
        <v>75.000000000000057</v>
      </c>
      <c r="G130" s="26"/>
      <c r="H130" s="33"/>
      <c r="I130" s="19">
        <f>E130*50/C130</f>
        <v>0.02</v>
      </c>
      <c r="J130" s="87">
        <f>(D130-$C4)/$C4</f>
        <v>19.389046668490391</v>
      </c>
    </row>
    <row r="131" spans="1:10">
      <c r="A131" s="102"/>
      <c r="B131" s="15">
        <f>B130+7</f>
        <v>43597</v>
      </c>
      <c r="C131" s="20">
        <f>D130+G130-H130</f>
        <v>20389.046668490391</v>
      </c>
      <c r="D131" s="17">
        <f>C131+(C131*0.03)</f>
        <v>21000.718068545102</v>
      </c>
      <c r="E131" s="17">
        <f>C131/2500</f>
        <v>8.1556186673961566</v>
      </c>
      <c r="F131" s="28">
        <f>(D131-C131)/E131</f>
        <v>74.999999999999886</v>
      </c>
      <c r="G131" s="26"/>
      <c r="H131" s="33"/>
      <c r="I131" s="19">
        <f>E131*50/C131</f>
        <v>0.02</v>
      </c>
      <c r="J131" s="87">
        <f>(D131-$C4)/$C4</f>
        <v>20.000718068545101</v>
      </c>
    </row>
    <row r="132" spans="1:10" ht="13" thickBot="1">
      <c r="A132" s="103"/>
      <c r="B132" s="15">
        <f>B131+7</f>
        <v>43604</v>
      </c>
      <c r="C132" s="20">
        <f>D131+G131-H131</f>
        <v>21000.718068545102</v>
      </c>
      <c r="D132" s="17">
        <f>C132+(C132*0.03)</f>
        <v>21630.739610601457</v>
      </c>
      <c r="E132" s="17">
        <f>C132/2500</f>
        <v>8.4002872274180405</v>
      </c>
      <c r="F132" s="28">
        <f>(D132-C132)/E132</f>
        <v>75.000000000000171</v>
      </c>
      <c r="G132" s="26"/>
      <c r="H132" s="33"/>
      <c r="I132" s="19">
        <f>E132*50/C132</f>
        <v>1.9999999999999997E-2</v>
      </c>
      <c r="J132" s="87">
        <f>(D132-$C4)/$C4</f>
        <v>20.630739610601456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101">
        <v>27</v>
      </c>
      <c r="B134" s="15">
        <f>B132+7</f>
        <v>43611</v>
      </c>
      <c r="C134" s="20">
        <f>D132+G132-H132</f>
        <v>21630.739610601457</v>
      </c>
      <c r="D134" s="17">
        <f>C134+(C134*0.03)</f>
        <v>22279.6617989195</v>
      </c>
      <c r="E134" s="17">
        <f>C134/2500</f>
        <v>8.652295844240582</v>
      </c>
      <c r="F134" s="28">
        <f>(D134-C134)/E134</f>
        <v>74.999999999999986</v>
      </c>
      <c r="G134" s="26"/>
      <c r="H134" s="33"/>
      <c r="I134" s="19">
        <f>E134*50/C134</f>
        <v>1.9999999999999997E-2</v>
      </c>
      <c r="J134" s="87">
        <f>(D134-$C4)/$C4</f>
        <v>21.279661798919498</v>
      </c>
    </row>
    <row r="135" spans="1:10">
      <c r="A135" s="102"/>
      <c r="B135" s="15">
        <f>B134+7</f>
        <v>43618</v>
      </c>
      <c r="C135" s="20">
        <f>D134+G134-H134</f>
        <v>22279.6617989195</v>
      </c>
      <c r="D135" s="17">
        <f>C135+(C135*0.03)</f>
        <v>22948.051652887087</v>
      </c>
      <c r="E135" s="17">
        <f>C135/2500</f>
        <v>8.9118647195678005</v>
      </c>
      <c r="F135" s="28">
        <f>(D135-C135)/E135</f>
        <v>75.000000000000171</v>
      </c>
      <c r="G135" s="26"/>
      <c r="H135" s="33"/>
      <c r="I135" s="19">
        <f>E135*50/C135</f>
        <v>0.02</v>
      </c>
      <c r="J135" s="87">
        <f>(D135-$C4)/$C4</f>
        <v>21.948051652887088</v>
      </c>
    </row>
    <row r="136" spans="1:10">
      <c r="A136" s="102"/>
      <c r="B136" s="15">
        <f>B135+7</f>
        <v>43625</v>
      </c>
      <c r="C136" s="20">
        <f>D135+G135-H135</f>
        <v>22948.051652887087</v>
      </c>
      <c r="D136" s="17">
        <f>C136+(C136*0.03)</f>
        <v>23636.493202473699</v>
      </c>
      <c r="E136" s="17">
        <f>C136/2500</f>
        <v>9.1792206611548348</v>
      </c>
      <c r="F136" s="28">
        <f>(D136-C136)/E136</f>
        <v>74.999999999999972</v>
      </c>
      <c r="G136" s="26"/>
      <c r="H136" s="33"/>
      <c r="I136" s="19">
        <f>E136*50/C136</f>
        <v>0.02</v>
      </c>
      <c r="J136" s="87">
        <f>(D136-$C4)/$C4</f>
        <v>22.636493202473698</v>
      </c>
    </row>
    <row r="137" spans="1:10">
      <c r="A137" s="102"/>
      <c r="B137" s="15">
        <f>B136+7</f>
        <v>43632</v>
      </c>
      <c r="C137" s="20">
        <f>D136+G136-H136</f>
        <v>23636.493202473699</v>
      </c>
      <c r="D137" s="17">
        <f>C137+(C137*0.03)</f>
        <v>24345.587998547911</v>
      </c>
      <c r="E137" s="17">
        <f>C137/2500</f>
        <v>9.4545972809894803</v>
      </c>
      <c r="F137" s="28">
        <f>(D137-C137)/E137</f>
        <v>75.000000000000142</v>
      </c>
      <c r="G137" s="26"/>
      <c r="H137" s="33"/>
      <c r="I137" s="19">
        <f>E137*50/C137</f>
        <v>0.02</v>
      </c>
      <c r="J137" s="87">
        <f>(D137-$C4)/$C4</f>
        <v>23.345587998547913</v>
      </c>
    </row>
    <row r="138" spans="1:10" ht="14.25" customHeight="1" thickBot="1">
      <c r="A138" s="83"/>
      <c r="B138" s="15">
        <f>B137+7</f>
        <v>43639</v>
      </c>
      <c r="C138" s="20">
        <f>D137+G137-H137</f>
        <v>24345.587998547911</v>
      </c>
      <c r="D138" s="17">
        <f>C138+(C138*0.03)</f>
        <v>25075.955638504347</v>
      </c>
      <c r="E138" s="17">
        <f>C138/2500</f>
        <v>9.7382351994191652</v>
      </c>
      <c r="F138" s="28">
        <f>(D138-C138)/E138</f>
        <v>74.999999999999815</v>
      </c>
      <c r="G138" s="26"/>
      <c r="H138" s="33"/>
      <c r="I138" s="19">
        <f>E138*50/C138</f>
        <v>0.02</v>
      </c>
      <c r="J138" s="87">
        <f>(D138-$C4)/$C4</f>
        <v>24.075955638504347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SharonN_Perfomance</vt:lpstr>
      <vt:lpstr>RichS_Perfomance</vt:lpstr>
      <vt:lpstr>BrianM_Perfomance</vt:lpstr>
      <vt:lpstr>Harm_Perfomance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2017-11-25T08:05:32Z</dcterms:modified>
</cp:coreProperties>
</file>