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714" firstSheet="1" activeTab="6"/>
  </bookViews>
  <sheets>
    <sheet name="RichS_Perfomance" sheetId="282" r:id="rId1"/>
    <sheet name="BrianM_Perfomance" sheetId="281" r:id="rId2"/>
    <sheet name="Ham_Perfomance" sheetId="280" r:id="rId3"/>
    <sheet name="Rud_Perfomance" sheetId="277" r:id="rId4"/>
    <sheet name="Dam_Perfomance" sheetId="273" r:id="rId5"/>
    <sheet name="Taf_Perfomance" sheetId="262" r:id="rId6"/>
    <sheet name="Account_Perfomance" sheetId="276" r:id="rId7"/>
    <sheet name="Projections" sheetId="279" r:id="rId8"/>
  </sheets>
  <calcPr calcId="125725"/>
</workbook>
</file>

<file path=xl/calcChain.xml><?xml version="1.0" encoding="utf-8"?>
<calcChain xmlns="http://schemas.openxmlformats.org/spreadsheetml/2006/main">
  <c r="J19" i="277"/>
  <c r="D19"/>
  <c r="J15" i="280"/>
  <c r="D15"/>
  <c r="J5" i="282"/>
  <c r="D5"/>
  <c r="J7" i="281"/>
  <c r="D7"/>
  <c r="F108" i="262"/>
  <c r="J19" i="273"/>
  <c r="D19"/>
  <c r="C108" i="262"/>
  <c r="C19" i="276"/>
  <c r="J4" i="282"/>
  <c r="J4" i="281"/>
  <c r="D4" i="282"/>
  <c r="J6" i="281"/>
  <c r="D6"/>
  <c r="J14" i="280"/>
  <c r="D14"/>
  <c r="J17" i="277"/>
  <c r="D17"/>
  <c r="J17" i="273"/>
  <c r="D17"/>
  <c r="C17" i="276"/>
  <c r="E17" i="279"/>
  <c r="J5" i="281"/>
  <c r="D5"/>
  <c r="J12" i="280"/>
  <c r="D12"/>
  <c r="H17" i="273"/>
  <c r="J16" i="279"/>
  <c r="J16" i="277"/>
  <c r="D16"/>
  <c r="D16" i="273"/>
  <c r="C16" i="276"/>
  <c r="J16" i="273"/>
  <c r="C5" i="282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J15" i="273"/>
  <c r="J15" i="277"/>
  <c r="J11" i="280"/>
  <c r="J10"/>
  <c r="J9"/>
  <c r="J7"/>
  <c r="J6"/>
  <c r="J5"/>
  <c r="J4"/>
  <c r="J14" i="277"/>
  <c r="J12"/>
  <c r="J11"/>
  <c r="J10"/>
  <c r="J9"/>
  <c r="J7"/>
  <c r="J6"/>
  <c r="J5"/>
  <c r="J4"/>
  <c r="D15"/>
  <c r="D4" i="281"/>
  <c r="C15" i="276"/>
  <c r="E5" i="282" l="1"/>
  <c r="I5" s="1"/>
  <c r="F4"/>
  <c r="J14" i="279"/>
  <c r="J12"/>
  <c r="D4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C6" i="282" l="1"/>
  <c r="F5"/>
  <c r="E5" i="281"/>
  <c r="I5" s="1"/>
  <c r="F4"/>
  <c r="D4" i="280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D6" i="282" l="1"/>
  <c r="E6"/>
  <c r="I6" s="1"/>
  <c r="C6" i="281"/>
  <c r="F5"/>
  <c r="C5" i="279"/>
  <c r="D5" s="1"/>
  <c r="E4" i="280"/>
  <c r="I4" s="1"/>
  <c r="E4" i="279"/>
  <c r="I4" s="1"/>
  <c r="C7" i="282" l="1"/>
  <c r="F6"/>
  <c r="C6" i="279"/>
  <c r="D6" s="1"/>
  <c r="J5"/>
  <c r="E5"/>
  <c r="I5" s="1"/>
  <c r="E6" i="281"/>
  <c r="I6" s="1"/>
  <c r="F4" i="280"/>
  <c r="C5"/>
  <c r="D5" s="1"/>
  <c r="E6" i="279"/>
  <c r="I6" s="1"/>
  <c r="F4"/>
  <c r="E7" i="282" l="1"/>
  <c r="I7" s="1"/>
  <c r="D7"/>
  <c r="C7" i="279"/>
  <c r="J6"/>
  <c r="F5"/>
  <c r="C7" i="281"/>
  <c r="F6"/>
  <c r="E5" i="280"/>
  <c r="I5" s="1"/>
  <c r="C6"/>
  <c r="D6" s="1"/>
  <c r="F6" i="279"/>
  <c r="C9" i="282" l="1"/>
  <c r="F7"/>
  <c r="D7" i="279"/>
  <c r="J7" s="1"/>
  <c r="E7" i="281"/>
  <c r="I7" s="1"/>
  <c r="F5" i="280"/>
  <c r="E6"/>
  <c r="I6" s="1"/>
  <c r="C7"/>
  <c r="D7" s="1"/>
  <c r="E7" i="279"/>
  <c r="I7" s="1"/>
  <c r="E9" i="282" l="1"/>
  <c r="I9" s="1"/>
  <c r="D9"/>
  <c r="C9" i="281"/>
  <c r="D9" s="1"/>
  <c r="F7"/>
  <c r="F6" i="280"/>
  <c r="F7" i="279"/>
  <c r="C9"/>
  <c r="F9" i="282" l="1"/>
  <c r="C10"/>
  <c r="E9" i="281"/>
  <c r="I9" s="1"/>
  <c r="E7" i="280"/>
  <c r="I7" s="1"/>
  <c r="D9" i="279"/>
  <c r="J9" s="1"/>
  <c r="E9"/>
  <c r="I9" s="1"/>
  <c r="D10" i="282" l="1"/>
  <c r="E10"/>
  <c r="I10" s="1"/>
  <c r="C10" i="281"/>
  <c r="D10" s="1"/>
  <c r="F9"/>
  <c r="C9" i="280"/>
  <c r="D9" s="1"/>
  <c r="F7"/>
  <c r="F9" i="279"/>
  <c r="C10"/>
  <c r="C11" i="282" l="1"/>
  <c r="F10"/>
  <c r="E10" i="281"/>
  <c r="I10" s="1"/>
  <c r="E9" i="280"/>
  <c r="I9" s="1"/>
  <c r="D10" i="279"/>
  <c r="J10" s="1"/>
  <c r="E10"/>
  <c r="I10" s="1"/>
  <c r="D11" i="282" l="1"/>
  <c r="E11"/>
  <c r="I11" s="1"/>
  <c r="C11" i="281"/>
  <c r="D11" s="1"/>
  <c r="F10"/>
  <c r="C10" i="280"/>
  <c r="D10" s="1"/>
  <c r="F9"/>
  <c r="F10" i="279"/>
  <c r="C11"/>
  <c r="C12" i="282" l="1"/>
  <c r="F11"/>
  <c r="E11" i="281"/>
  <c r="I11" s="1"/>
  <c r="E10" i="280"/>
  <c r="I10" s="1"/>
  <c r="D11" i="279"/>
  <c r="J11" s="1"/>
  <c r="E11"/>
  <c r="I11" s="1"/>
  <c r="D12" i="282" l="1"/>
  <c r="E12"/>
  <c r="I12" s="1"/>
  <c r="C12" i="281"/>
  <c r="D12" s="1"/>
  <c r="F11"/>
  <c r="C11" i="280"/>
  <c r="D11" s="1"/>
  <c r="F10"/>
  <c r="F11" i="279"/>
  <c r="C12"/>
  <c r="D12" s="1"/>
  <c r="F12" i="282" l="1"/>
  <c r="C14"/>
  <c r="E12" i="281"/>
  <c r="I12" s="1"/>
  <c r="E11" i="280"/>
  <c r="I11" s="1"/>
  <c r="E12" i="279"/>
  <c r="I12" s="1"/>
  <c r="D4" i="277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D14" i="282" l="1"/>
  <c r="E14"/>
  <c r="I14" s="1"/>
  <c r="B5" i="276"/>
  <c r="F12" i="281"/>
  <c r="C14"/>
  <c r="C12" i="280"/>
  <c r="F11"/>
  <c r="F12" i="279"/>
  <c r="C14"/>
  <c r="E5" i="277"/>
  <c r="I5" s="1"/>
  <c r="F4"/>
  <c r="F14" i="282" l="1"/>
  <c r="C15"/>
  <c r="E14" i="281"/>
  <c r="I14" s="1"/>
  <c r="D14"/>
  <c r="E12" i="280"/>
  <c r="I12" s="1"/>
  <c r="D14" i="279"/>
  <c r="E14"/>
  <c r="I14" s="1"/>
  <c r="C6" i="277"/>
  <c r="D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E4"/>
  <c r="D15" i="282" l="1"/>
  <c r="E15"/>
  <c r="I15" s="1"/>
  <c r="D5" i="262"/>
  <c r="H5" s="1"/>
  <c r="C5"/>
  <c r="C15" i="281"/>
  <c r="F14"/>
  <c r="C14" i="280"/>
  <c r="F12"/>
  <c r="F14" i="279"/>
  <c r="C15"/>
  <c r="E6" i="277"/>
  <c r="I6" s="1"/>
  <c r="E5" i="273"/>
  <c r="I5" s="1"/>
  <c r="F4"/>
  <c r="I4"/>
  <c r="F15" i="282" l="1"/>
  <c r="C16"/>
  <c r="E5" i="262"/>
  <c r="B6"/>
  <c r="E15" i="281"/>
  <c r="I15" s="1"/>
  <c r="D15"/>
  <c r="C5" i="276"/>
  <c r="E14" i="280"/>
  <c r="I14" s="1"/>
  <c r="D15" i="279"/>
  <c r="J15" s="1"/>
  <c r="E15"/>
  <c r="I15" s="1"/>
  <c r="C7" i="277"/>
  <c r="D7" s="1"/>
  <c r="F6"/>
  <c r="F5" i="273"/>
  <c r="C6"/>
  <c r="D6" s="1"/>
  <c r="J6" s="1"/>
  <c r="D16" i="282" l="1"/>
  <c r="E16"/>
  <c r="I16" s="1"/>
  <c r="D6" i="262"/>
  <c r="H6" s="1"/>
  <c r="C6"/>
  <c r="C16" i="281"/>
  <c r="F15"/>
  <c r="C15" i="280"/>
  <c r="F14"/>
  <c r="F15" i="279"/>
  <c r="C16"/>
  <c r="E7" i="277"/>
  <c r="I7" s="1"/>
  <c r="E6" i="273"/>
  <c r="I6" s="1"/>
  <c r="F16" i="282" l="1"/>
  <c r="C17"/>
  <c r="B7" i="262"/>
  <c r="E6"/>
  <c r="D16" i="281"/>
  <c r="E16"/>
  <c r="I16" s="1"/>
  <c r="E15" i="280"/>
  <c r="I15" s="1"/>
  <c r="D16" i="279"/>
  <c r="E16"/>
  <c r="I16" s="1"/>
  <c r="C9" i="277"/>
  <c r="D9" s="1"/>
  <c r="F7"/>
  <c r="C7" i="273"/>
  <c r="D7" s="1"/>
  <c r="J7" s="1"/>
  <c r="F6"/>
  <c r="D17" i="282" l="1"/>
  <c r="E17"/>
  <c r="I17" s="1"/>
  <c r="D7" i="262"/>
  <c r="H7" s="1"/>
  <c r="C7"/>
  <c r="C17" i="281"/>
  <c r="F16"/>
  <c r="C16" i="280"/>
  <c r="F15"/>
  <c r="F16" i="279"/>
  <c r="C17"/>
  <c r="D17" s="1"/>
  <c r="J17" s="1"/>
  <c r="E9" i="277"/>
  <c r="I9" s="1"/>
  <c r="E7" i="273"/>
  <c r="I7" s="1"/>
  <c r="F17" i="282" l="1"/>
  <c r="H17"/>
  <c r="C19" s="1"/>
  <c r="B9" i="262"/>
  <c r="E7"/>
  <c r="D17" i="281"/>
  <c r="E17"/>
  <c r="I17" s="1"/>
  <c r="D16" i="280"/>
  <c r="E16"/>
  <c r="I16" s="1"/>
  <c r="I17" i="279"/>
  <c r="C10" i="277"/>
  <c r="D10" s="1"/>
  <c r="F9"/>
  <c r="F7" i="273"/>
  <c r="C9"/>
  <c r="D9" s="1"/>
  <c r="J9" s="1"/>
  <c r="E19" i="282" l="1"/>
  <c r="I19" s="1"/>
  <c r="D19"/>
  <c r="D9" i="262"/>
  <c r="H9" s="1"/>
  <c r="C9"/>
  <c r="H17" i="281"/>
  <c r="C19" s="1"/>
  <c r="F17"/>
  <c r="C17" i="280"/>
  <c r="F16"/>
  <c r="F17" i="279"/>
  <c r="C19"/>
  <c r="E19" s="1"/>
  <c r="E10" i="277"/>
  <c r="I10" s="1"/>
  <c r="E9" i="273"/>
  <c r="I9" s="1"/>
  <c r="C20" i="282" l="1"/>
  <c r="F19"/>
  <c r="B10" i="262"/>
  <c r="E9"/>
  <c r="E19" i="281"/>
  <c r="I19" s="1"/>
  <c r="D19"/>
  <c r="E17" i="280"/>
  <c r="I17" s="1"/>
  <c r="D17"/>
  <c r="I19" i="279"/>
  <c r="D19"/>
  <c r="J19" s="1"/>
  <c r="C11" i="277"/>
  <c r="D11" s="1"/>
  <c r="F10"/>
  <c r="C10" i="273"/>
  <c r="D10" s="1"/>
  <c r="J10" s="1"/>
  <c r="F9"/>
  <c r="E20" i="282" l="1"/>
  <c r="I20" s="1"/>
  <c r="D20"/>
  <c r="D10" i="262"/>
  <c r="H10" s="1"/>
  <c r="C10"/>
  <c r="C20" i="281"/>
  <c r="F19"/>
  <c r="F17" i="280"/>
  <c r="H17"/>
  <c r="C19" s="1"/>
  <c r="F19" i="279"/>
  <c r="C20"/>
  <c r="E20" s="1"/>
  <c r="E11" i="277"/>
  <c r="I11" s="1"/>
  <c r="E10" i="273"/>
  <c r="I10" s="1"/>
  <c r="C21" i="282" l="1"/>
  <c r="F20"/>
  <c r="B11" i="262"/>
  <c r="E10"/>
  <c r="E20" i="281"/>
  <c r="I20" s="1"/>
  <c r="D20"/>
  <c r="D19" i="280"/>
  <c r="E19"/>
  <c r="I19" s="1"/>
  <c r="I20" i="279"/>
  <c r="D20"/>
  <c r="J20" s="1"/>
  <c r="C12" i="277"/>
  <c r="D12" s="1"/>
  <c r="F11"/>
  <c r="C11" i="273"/>
  <c r="D11" s="1"/>
  <c r="J11" s="1"/>
  <c r="F10"/>
  <c r="E21" i="282" l="1"/>
  <c r="I21" s="1"/>
  <c r="D21"/>
  <c r="D11" i="262"/>
  <c r="H11" s="1"/>
  <c r="C11"/>
  <c r="C21" i="281"/>
  <c r="F20"/>
  <c r="C20" i="280"/>
  <c r="F19"/>
  <c r="F20" i="279"/>
  <c r="C21"/>
  <c r="E12" i="277"/>
  <c r="I12" s="1"/>
  <c r="E11" i="273"/>
  <c r="I11" s="1"/>
  <c r="C22" i="282" l="1"/>
  <c r="F21"/>
  <c r="E11" i="262"/>
  <c r="B12"/>
  <c r="E21" i="281"/>
  <c r="I21" s="1"/>
  <c r="D21"/>
  <c r="E20" i="280"/>
  <c r="I20" s="1"/>
  <c r="D20"/>
  <c r="E21" i="279"/>
  <c r="I21" s="1"/>
  <c r="D21"/>
  <c r="J21" s="1"/>
  <c r="C14" i="277"/>
  <c r="D14" s="1"/>
  <c r="F12"/>
  <c r="C12" i="273"/>
  <c r="D12" s="1"/>
  <c r="J12" s="1"/>
  <c r="F11"/>
  <c r="E22" i="282" l="1"/>
  <c r="I22" s="1"/>
  <c r="D22"/>
  <c r="D12" i="262"/>
  <c r="H12" s="1"/>
  <c r="C12"/>
  <c r="F21" i="281"/>
  <c r="C22"/>
  <c r="F20" i="280"/>
  <c r="C21"/>
  <c r="C22" i="279"/>
  <c r="F21"/>
  <c r="E14" i="277"/>
  <c r="I14" s="1"/>
  <c r="E12" i="273"/>
  <c r="I12" s="1"/>
  <c r="C24" i="282" l="1"/>
  <c r="F22"/>
  <c r="E12" i="262"/>
  <c r="B14"/>
  <c r="E22" i="281"/>
  <c r="I22" s="1"/>
  <c r="D22"/>
  <c r="E21" i="280"/>
  <c r="I21" s="1"/>
  <c r="D21"/>
  <c r="D22" i="279"/>
  <c r="J22" s="1"/>
  <c r="E22"/>
  <c r="I22" s="1"/>
  <c r="C15" i="277"/>
  <c r="F14"/>
  <c r="C14" i="273"/>
  <c r="D14" s="1"/>
  <c r="J14" s="1"/>
  <c r="F12"/>
  <c r="E24" i="282" l="1"/>
  <c r="I24" s="1"/>
  <c r="D24"/>
  <c r="D14" i="262"/>
  <c r="H14" s="1"/>
  <c r="C14"/>
  <c r="C24" i="281"/>
  <c r="F22"/>
  <c r="C22" i="280"/>
  <c r="F21"/>
  <c r="F22" i="279"/>
  <c r="C24"/>
  <c r="E15" i="277"/>
  <c r="I15" s="1"/>
  <c r="E14" i="273"/>
  <c r="I14" s="1"/>
  <c r="C25" i="282" l="1"/>
  <c r="F24"/>
  <c r="E14" i="262"/>
  <c r="B15"/>
  <c r="E24" i="281"/>
  <c r="I24" s="1"/>
  <c r="D24"/>
  <c r="D22" i="280"/>
  <c r="E22"/>
  <c r="I22" s="1"/>
  <c r="D24" i="279"/>
  <c r="J24" s="1"/>
  <c r="E24"/>
  <c r="I24" s="1"/>
  <c r="C16" i="277"/>
  <c r="F15"/>
  <c r="F14" i="273"/>
  <c r="C15"/>
  <c r="D15" s="1"/>
  <c r="E25" i="282" l="1"/>
  <c r="I25" s="1"/>
  <c r="D25"/>
  <c r="C16" i="273"/>
  <c r="D15" i="262"/>
  <c r="H15" s="1"/>
  <c r="C15"/>
  <c r="C25" i="281"/>
  <c r="F24"/>
  <c r="C24" i="280"/>
  <c r="F22"/>
  <c r="F24" i="279"/>
  <c r="C25"/>
  <c r="E16" i="277"/>
  <c r="I16" s="1"/>
  <c r="E15" i="273"/>
  <c r="I15" s="1"/>
  <c r="C26" i="282" l="1"/>
  <c r="F25"/>
  <c r="B16" i="262"/>
  <c r="E15"/>
  <c r="D25" i="281"/>
  <c r="E25"/>
  <c r="I25" s="1"/>
  <c r="D24" i="280"/>
  <c r="E24"/>
  <c r="I24" s="1"/>
  <c r="D25" i="279"/>
  <c r="J25" s="1"/>
  <c r="E25"/>
  <c r="I25" s="1"/>
  <c r="C17" i="277"/>
  <c r="F16"/>
  <c r="F15" i="273"/>
  <c r="E26" i="282" l="1"/>
  <c r="I26" s="1"/>
  <c r="D26"/>
  <c r="C16" i="262"/>
  <c r="D16"/>
  <c r="H16" s="1"/>
  <c r="C26" i="281"/>
  <c r="F25"/>
  <c r="C25" i="280"/>
  <c r="F24"/>
  <c r="F25" i="279"/>
  <c r="C26"/>
  <c r="E17" i="277"/>
  <c r="I17" s="1"/>
  <c r="E16" i="273"/>
  <c r="I16" s="1"/>
  <c r="C27" i="282" l="1"/>
  <c r="F26"/>
  <c r="E16" i="262"/>
  <c r="B17"/>
  <c r="D26" i="281"/>
  <c r="E26"/>
  <c r="I26" s="1"/>
  <c r="E25" i="280"/>
  <c r="I25" s="1"/>
  <c r="D25"/>
  <c r="D26" i="279"/>
  <c r="J26" s="1"/>
  <c r="E26"/>
  <c r="I26" s="1"/>
  <c r="F17" i="277"/>
  <c r="H17"/>
  <c r="C19" s="1"/>
  <c r="F16" i="273"/>
  <c r="C17"/>
  <c r="E27" i="282" l="1"/>
  <c r="I27" s="1"/>
  <c r="D27"/>
  <c r="D17" i="262"/>
  <c r="H17" s="1"/>
  <c r="C17"/>
  <c r="C27" i="281"/>
  <c r="F26"/>
  <c r="C26" i="280"/>
  <c r="F25"/>
  <c r="F26" i="279"/>
  <c r="C27"/>
  <c r="E19" i="277"/>
  <c r="I19" s="1"/>
  <c r="E17" i="273"/>
  <c r="I17" s="1"/>
  <c r="C29" i="282" l="1"/>
  <c r="F27"/>
  <c r="E17" i="262"/>
  <c r="B19"/>
  <c r="E27" i="281"/>
  <c r="I27" s="1"/>
  <c r="D27"/>
  <c r="D26" i="280"/>
  <c r="E26"/>
  <c r="I26" s="1"/>
  <c r="D27" i="279"/>
  <c r="J27" s="1"/>
  <c r="E27"/>
  <c r="I27" s="1"/>
  <c r="C20" i="277"/>
  <c r="F19"/>
  <c r="F17" i="273"/>
  <c r="C19"/>
  <c r="E29" i="282" l="1"/>
  <c r="I29" s="1"/>
  <c r="D29"/>
  <c r="C19" i="262"/>
  <c r="D19"/>
  <c r="H19" s="1"/>
  <c r="C29" i="281"/>
  <c r="F27"/>
  <c r="C27" i="280"/>
  <c r="F26"/>
  <c r="F27" i="279"/>
  <c r="C29"/>
  <c r="E20" i="277"/>
  <c r="I20" s="1"/>
  <c r="D20"/>
  <c r="E19" i="273"/>
  <c r="I19" s="1"/>
  <c r="C30" i="282" l="1"/>
  <c r="F29"/>
  <c r="E19" i="262"/>
  <c r="B20"/>
  <c r="E29" i="281"/>
  <c r="I29" s="1"/>
  <c r="D29"/>
  <c r="D27" i="280"/>
  <c r="E27"/>
  <c r="I27" s="1"/>
  <c r="D29" i="279"/>
  <c r="J29" s="1"/>
  <c r="E29"/>
  <c r="I29" s="1"/>
  <c r="C21" i="277"/>
  <c r="F20"/>
  <c r="F19" i="273"/>
  <c r="C20"/>
  <c r="E30" i="282" l="1"/>
  <c r="I30" s="1"/>
  <c r="D30"/>
  <c r="D20" i="262"/>
  <c r="H20" s="1"/>
  <c r="C20"/>
  <c r="C30" i="281"/>
  <c r="F29"/>
  <c r="C29" i="280"/>
  <c r="F27"/>
  <c r="F29" i="279"/>
  <c r="C30"/>
  <c r="D21" i="277"/>
  <c r="E21"/>
  <c r="I21" s="1"/>
  <c r="D20" i="273"/>
  <c r="E20"/>
  <c r="I20" s="1"/>
  <c r="C31" i="282" l="1"/>
  <c r="F30"/>
  <c r="E20" i="262"/>
  <c r="B21"/>
  <c r="D30" i="281"/>
  <c r="E30"/>
  <c r="I30" s="1"/>
  <c r="D29" i="280"/>
  <c r="E29"/>
  <c r="I29" s="1"/>
  <c r="E30" i="279"/>
  <c r="I30" s="1"/>
  <c r="D30"/>
  <c r="J30" s="1"/>
  <c r="C22" i="277"/>
  <c r="F21"/>
  <c r="F20" i="273"/>
  <c r="C21"/>
  <c r="E31" i="282" l="1"/>
  <c r="I31" s="1"/>
  <c r="D31"/>
  <c r="C21" i="262"/>
  <c r="D21"/>
  <c r="H21" s="1"/>
  <c r="C31" i="281"/>
  <c r="F30"/>
  <c r="C30" i="280"/>
  <c r="F29"/>
  <c r="F30" i="279"/>
  <c r="C31"/>
  <c r="E22" i="277"/>
  <c r="I22" s="1"/>
  <c r="D22"/>
  <c r="E21" i="273"/>
  <c r="I21" s="1"/>
  <c r="D21"/>
  <c r="C32" i="282" l="1"/>
  <c r="F31"/>
  <c r="E21" i="262"/>
  <c r="B22"/>
  <c r="E31" i="281"/>
  <c r="I31" s="1"/>
  <c r="D31"/>
  <c r="D30" i="280"/>
  <c r="E30"/>
  <c r="I30" s="1"/>
  <c r="E31" i="279"/>
  <c r="I31" s="1"/>
  <c r="D31"/>
  <c r="J31" s="1"/>
  <c r="C24" i="277"/>
  <c r="F22"/>
  <c r="F21" i="273"/>
  <c r="C22"/>
  <c r="E32" i="282" l="1"/>
  <c r="I32" s="1"/>
  <c r="D32"/>
  <c r="D22" i="262"/>
  <c r="H22" s="1"/>
  <c r="C22"/>
  <c r="C32" i="281"/>
  <c r="F31"/>
  <c r="C31" i="280"/>
  <c r="F30"/>
  <c r="F31" i="279"/>
  <c r="C32"/>
  <c r="D24" i="277"/>
  <c r="E24"/>
  <c r="I24" s="1"/>
  <c r="D22" i="273"/>
  <c r="E22"/>
  <c r="I22" s="1"/>
  <c r="H32" i="282" l="1"/>
  <c r="C34" s="1"/>
  <c r="F32"/>
  <c r="E22" i="262"/>
  <c r="B24"/>
  <c r="D32" i="281"/>
  <c r="E32"/>
  <c r="I32" s="1"/>
  <c r="D31" i="280"/>
  <c r="E31"/>
  <c r="I31" s="1"/>
  <c r="E32" i="279"/>
  <c r="I32" s="1"/>
  <c r="D32"/>
  <c r="J32" s="1"/>
  <c r="C25" i="277"/>
  <c r="F24"/>
  <c r="F22" i="273"/>
  <c r="C24"/>
  <c r="D34" i="282" l="1"/>
  <c r="E34"/>
  <c r="I34" s="1"/>
  <c r="D24" i="262"/>
  <c r="H24" s="1"/>
  <c r="C24"/>
  <c r="F32" i="281"/>
  <c r="H32"/>
  <c r="C34" s="1"/>
  <c r="C32" i="280"/>
  <c r="F31"/>
  <c r="F32" i="279"/>
  <c r="C34"/>
  <c r="E25" i="277"/>
  <c r="I25" s="1"/>
  <c r="D25"/>
  <c r="D24" i="273"/>
  <c r="E24"/>
  <c r="I24" s="1"/>
  <c r="F34" i="282" l="1"/>
  <c r="C35"/>
  <c r="E24" i="262"/>
  <c r="B25"/>
  <c r="E34" i="281"/>
  <c r="I34" s="1"/>
  <c r="D34"/>
  <c r="D32" i="280"/>
  <c r="E32"/>
  <c r="I32" s="1"/>
  <c r="D34" i="279"/>
  <c r="J34" s="1"/>
  <c r="E34"/>
  <c r="I34" s="1"/>
  <c r="C26" i="277"/>
  <c r="F25"/>
  <c r="F24" i="273"/>
  <c r="C25"/>
  <c r="D35" i="282" l="1"/>
  <c r="E35"/>
  <c r="I35" s="1"/>
  <c r="D25" i="262"/>
  <c r="H25" s="1"/>
  <c r="C25"/>
  <c r="C35" i="281"/>
  <c r="F34"/>
  <c r="F32" i="280"/>
  <c r="H32"/>
  <c r="C34" s="1"/>
  <c r="F34" i="279"/>
  <c r="C35"/>
  <c r="D26" i="277"/>
  <c r="E26"/>
  <c r="I26" s="1"/>
  <c r="E25" i="273"/>
  <c r="I25" s="1"/>
  <c r="D25"/>
  <c r="F35" i="282" l="1"/>
  <c r="C36"/>
  <c r="E25" i="262"/>
  <c r="B26"/>
  <c r="E35" i="281"/>
  <c r="I35" s="1"/>
  <c r="D35"/>
  <c r="D34" i="280"/>
  <c r="E34"/>
  <c r="I34" s="1"/>
  <c r="D35" i="279"/>
  <c r="J35" s="1"/>
  <c r="E35"/>
  <c r="I35" s="1"/>
  <c r="C27" i="277"/>
  <c r="F26"/>
  <c r="F25" i="273"/>
  <c r="C26"/>
  <c r="D36" i="282" l="1"/>
  <c r="E36"/>
  <c r="I36" s="1"/>
  <c r="D26" i="262"/>
  <c r="H26" s="1"/>
  <c r="C26"/>
  <c r="C36" i="281"/>
  <c r="F35"/>
  <c r="C35" i="280"/>
  <c r="F34"/>
  <c r="F35" i="279"/>
  <c r="C36"/>
  <c r="E27" i="277"/>
  <c r="I27" s="1"/>
  <c r="D27"/>
  <c r="D26" i="273"/>
  <c r="E26"/>
  <c r="I26" s="1"/>
  <c r="F36" i="282" l="1"/>
  <c r="C37"/>
  <c r="B27" i="262"/>
  <c r="E26"/>
  <c r="E36" i="281"/>
  <c r="I36" s="1"/>
  <c r="D36"/>
  <c r="E35" i="280"/>
  <c r="I35" s="1"/>
  <c r="D35"/>
  <c r="D36" i="279"/>
  <c r="J36" s="1"/>
  <c r="E36"/>
  <c r="I36" s="1"/>
  <c r="C29" i="277"/>
  <c r="F27"/>
  <c r="F26" i="273"/>
  <c r="C27"/>
  <c r="D37" i="282" l="1"/>
  <c r="E37"/>
  <c r="I37" s="1"/>
  <c r="D27" i="262"/>
  <c r="H27" s="1"/>
  <c r="C27"/>
  <c r="C37" i="281"/>
  <c r="F36"/>
  <c r="C36" i="280"/>
  <c r="F35"/>
  <c r="F36" i="279"/>
  <c r="C37"/>
  <c r="D29" i="277"/>
  <c r="E29"/>
  <c r="I29" s="1"/>
  <c r="E27" i="273"/>
  <c r="I27" s="1"/>
  <c r="D27"/>
  <c r="F37" i="282" l="1"/>
  <c r="C39"/>
  <c r="B29" i="262"/>
  <c r="E27"/>
  <c r="E37" i="281"/>
  <c r="I37" s="1"/>
  <c r="D37"/>
  <c r="D36" i="280"/>
  <c r="E36"/>
  <c r="I36" s="1"/>
  <c r="D37" i="279"/>
  <c r="J37" s="1"/>
  <c r="E37"/>
  <c r="I37" s="1"/>
  <c r="C30" i="277"/>
  <c r="F29"/>
  <c r="C29" i="273"/>
  <c r="F27"/>
  <c r="D39" i="282" l="1"/>
  <c r="E39"/>
  <c r="I39" s="1"/>
  <c r="C29" i="262"/>
  <c r="D29"/>
  <c r="H29" s="1"/>
  <c r="C39" i="281"/>
  <c r="F37"/>
  <c r="C37" i="280"/>
  <c r="F36"/>
  <c r="F37" i="279"/>
  <c r="C39"/>
  <c r="E30" i="277"/>
  <c r="I30" s="1"/>
  <c r="D30"/>
  <c r="E29" i="273"/>
  <c r="I29" s="1"/>
  <c r="D29"/>
  <c r="F39" i="282" l="1"/>
  <c r="C40"/>
  <c r="B30" i="262"/>
  <c r="E29"/>
  <c r="E39" i="281"/>
  <c r="I39" s="1"/>
  <c r="D39"/>
  <c r="E37" i="280"/>
  <c r="I37" s="1"/>
  <c r="D37"/>
  <c r="D39" i="279"/>
  <c r="J39" s="1"/>
  <c r="E39"/>
  <c r="I39" s="1"/>
  <c r="C31" i="277"/>
  <c r="F30"/>
  <c r="F29" i="273"/>
  <c r="C30"/>
  <c r="D40" i="282" l="1"/>
  <c r="E40"/>
  <c r="I40" s="1"/>
  <c r="D30" i="262"/>
  <c r="H30" s="1"/>
  <c r="C30"/>
  <c r="C40" i="281"/>
  <c r="F39"/>
  <c r="C39" i="280"/>
  <c r="F37"/>
  <c r="F39" i="279"/>
  <c r="C40"/>
  <c r="D31" i="277"/>
  <c r="E31"/>
  <c r="I31" s="1"/>
  <c r="D30" i="273"/>
  <c r="E30"/>
  <c r="I30" s="1"/>
  <c r="F40" i="282" l="1"/>
  <c r="C41"/>
  <c r="B31" i="262"/>
  <c r="E30"/>
  <c r="D40" i="281"/>
  <c r="E40"/>
  <c r="I40" s="1"/>
  <c r="D39" i="280"/>
  <c r="E39"/>
  <c r="I39" s="1"/>
  <c r="D40" i="279"/>
  <c r="J40" s="1"/>
  <c r="E40"/>
  <c r="I40" s="1"/>
  <c r="C32" i="277"/>
  <c r="F31"/>
  <c r="F30" i="273"/>
  <c r="C31"/>
  <c r="D41" i="282" l="1"/>
  <c r="E41"/>
  <c r="I41" s="1"/>
  <c r="C31" i="262"/>
  <c r="D31"/>
  <c r="H31" s="1"/>
  <c r="C41" i="281"/>
  <c r="F40"/>
  <c r="C40" i="280"/>
  <c r="F39"/>
  <c r="F40" i="279"/>
  <c r="C41"/>
  <c r="E32" i="277"/>
  <c r="I32" s="1"/>
  <c r="D32"/>
  <c r="E31" i="273"/>
  <c r="I31" s="1"/>
  <c r="D31"/>
  <c r="F41" i="282" l="1"/>
  <c r="C42"/>
  <c r="B32" i="262"/>
  <c r="E31"/>
  <c r="E41" i="281"/>
  <c r="I41" s="1"/>
  <c r="D41"/>
  <c r="E40" i="280"/>
  <c r="I40" s="1"/>
  <c r="D40"/>
  <c r="D41" i="279"/>
  <c r="J41" s="1"/>
  <c r="E41"/>
  <c r="I41" s="1"/>
  <c r="H32" i="277"/>
  <c r="C34" s="1"/>
  <c r="F32"/>
  <c r="F31" i="273"/>
  <c r="C32"/>
  <c r="D42" i="282" l="1"/>
  <c r="E42"/>
  <c r="I42" s="1"/>
  <c r="D32" i="262"/>
  <c r="H32" s="1"/>
  <c r="C32"/>
  <c r="C42" i="281"/>
  <c r="F41"/>
  <c r="C41" i="280"/>
  <c r="F40"/>
  <c r="F41" i="279"/>
  <c r="C42"/>
  <c r="E34" i="277"/>
  <c r="I34" s="1"/>
  <c r="D34"/>
  <c r="D32" i="273"/>
  <c r="H32" s="1"/>
  <c r="E32"/>
  <c r="I32" s="1"/>
  <c r="F42" i="282" l="1"/>
  <c r="C44"/>
  <c r="E32" i="262"/>
  <c r="B34"/>
  <c r="D42" i="281"/>
  <c r="E42"/>
  <c r="I42" s="1"/>
  <c r="D41" i="280"/>
  <c r="E41"/>
  <c r="I41" s="1"/>
  <c r="D42" i="279"/>
  <c r="J42" s="1"/>
  <c r="E42"/>
  <c r="I42" s="1"/>
  <c r="C35" i="277"/>
  <c r="F34"/>
  <c r="F32" i="273"/>
  <c r="C34"/>
  <c r="D44" i="282" l="1"/>
  <c r="E44"/>
  <c r="I44" s="1"/>
  <c r="C34" i="262"/>
  <c r="D34"/>
  <c r="H34" s="1"/>
  <c r="C44" i="281"/>
  <c r="F42"/>
  <c r="C42" i="280"/>
  <c r="F41"/>
  <c r="F42" i="279"/>
  <c r="C44"/>
  <c r="D35" i="277"/>
  <c r="E35"/>
  <c r="I35" s="1"/>
  <c r="D34" i="273"/>
  <c r="E34"/>
  <c r="I34" s="1"/>
  <c r="F44" i="282" l="1"/>
  <c r="C45"/>
  <c r="B35" i="262"/>
  <c r="E34"/>
  <c r="E44" i="281"/>
  <c r="I44" s="1"/>
  <c r="D44"/>
  <c r="E42" i="280"/>
  <c r="I42" s="1"/>
  <c r="D42"/>
  <c r="D44" i="279"/>
  <c r="J44" s="1"/>
  <c r="E44"/>
  <c r="I44" s="1"/>
  <c r="C36" i="277"/>
  <c r="F35"/>
  <c r="F34" i="273"/>
  <c r="C35"/>
  <c r="D45" i="282" l="1"/>
  <c r="E45"/>
  <c r="I45" s="1"/>
  <c r="D35" i="262"/>
  <c r="H35" s="1"/>
  <c r="C35"/>
  <c r="C45" i="281"/>
  <c r="F44"/>
  <c r="C44" i="280"/>
  <c r="F42"/>
  <c r="F44" i="279"/>
  <c r="C45"/>
  <c r="E36" i="277"/>
  <c r="I36" s="1"/>
  <c r="D36"/>
  <c r="E35" i="273"/>
  <c r="I35" s="1"/>
  <c r="D35"/>
  <c r="F45" i="282" l="1"/>
  <c r="C46"/>
  <c r="E35" i="262"/>
  <c r="B36"/>
  <c r="D45" i="281"/>
  <c r="E45"/>
  <c r="I45" s="1"/>
  <c r="D44" i="280"/>
  <c r="E44"/>
  <c r="I44" s="1"/>
  <c r="D45" i="279"/>
  <c r="J45" s="1"/>
  <c r="E45"/>
  <c r="I45" s="1"/>
  <c r="C37" i="277"/>
  <c r="F36"/>
  <c r="F35" i="273"/>
  <c r="C36"/>
  <c r="D46" i="282" l="1"/>
  <c r="E46"/>
  <c r="I46" s="1"/>
  <c r="D36" i="262"/>
  <c r="H36" s="1"/>
  <c r="C36"/>
  <c r="C46" i="281"/>
  <c r="F45"/>
  <c r="C45" i="280"/>
  <c r="F44"/>
  <c r="F45" i="279"/>
  <c r="C46"/>
  <c r="D37" i="277"/>
  <c r="E37"/>
  <c r="I37" s="1"/>
  <c r="D36" i="273"/>
  <c r="E36"/>
  <c r="I36" s="1"/>
  <c r="F46" i="282" l="1"/>
  <c r="C47"/>
  <c r="B37" i="262"/>
  <c r="E36"/>
  <c r="E46" i="281"/>
  <c r="I46" s="1"/>
  <c r="D46"/>
  <c r="E45" i="280"/>
  <c r="I45" s="1"/>
  <c r="D45"/>
  <c r="D46" i="279"/>
  <c r="J46" s="1"/>
  <c r="E46"/>
  <c r="I46" s="1"/>
  <c r="C39" i="277"/>
  <c r="F37"/>
  <c r="F36" i="273"/>
  <c r="C37"/>
  <c r="D47" i="282" l="1"/>
  <c r="E47"/>
  <c r="I47" s="1"/>
  <c r="D37" i="262"/>
  <c r="H37" s="1"/>
  <c r="C37"/>
  <c r="C47" i="281"/>
  <c r="F46"/>
  <c r="C46" i="280"/>
  <c r="F45"/>
  <c r="F46" i="279"/>
  <c r="C47"/>
  <c r="D47" s="1"/>
  <c r="J47" s="1"/>
  <c r="E39" i="277"/>
  <c r="I39" s="1"/>
  <c r="D39"/>
  <c r="E37" i="273"/>
  <c r="I37" s="1"/>
  <c r="D37"/>
  <c r="F47" i="282" l="1"/>
  <c r="H47"/>
  <c r="C49" s="1"/>
  <c r="B39" i="262"/>
  <c r="E37"/>
  <c r="D47" i="281"/>
  <c r="E47"/>
  <c r="I47" s="1"/>
  <c r="D46" i="280"/>
  <c r="E46"/>
  <c r="I46" s="1"/>
  <c r="E47" i="279"/>
  <c r="I47" s="1"/>
  <c r="C40" i="277"/>
  <c r="F39"/>
  <c r="C39" i="273"/>
  <c r="F37"/>
  <c r="E49" i="282" l="1"/>
  <c r="I49" s="1"/>
  <c r="D49"/>
  <c r="D39" i="262"/>
  <c r="H39" s="1"/>
  <c r="C39"/>
  <c r="F47" i="281"/>
  <c r="H47"/>
  <c r="C49" s="1"/>
  <c r="C47" i="280"/>
  <c r="F46"/>
  <c r="F47" i="279"/>
  <c r="C49"/>
  <c r="D40" i="277"/>
  <c r="E40"/>
  <c r="I40" s="1"/>
  <c r="E39" i="273"/>
  <c r="I39" s="1"/>
  <c r="D39"/>
  <c r="C50" i="282" l="1"/>
  <c r="F49"/>
  <c r="E39" i="262"/>
  <c r="B40"/>
  <c r="D49" i="281"/>
  <c r="E49"/>
  <c r="I49" s="1"/>
  <c r="E47" i="280"/>
  <c r="I47" s="1"/>
  <c r="D47"/>
  <c r="D49" i="279"/>
  <c r="J49" s="1"/>
  <c r="E49"/>
  <c r="I49" s="1"/>
  <c r="C41" i="277"/>
  <c r="F40"/>
  <c r="F39" i="273"/>
  <c r="C40"/>
  <c r="E50" i="282" l="1"/>
  <c r="I50" s="1"/>
  <c r="D50"/>
  <c r="D40" i="262"/>
  <c r="H40" s="1"/>
  <c r="C40"/>
  <c r="C50" i="281"/>
  <c r="F49"/>
  <c r="H47" i="280"/>
  <c r="C49" s="1"/>
  <c r="F47"/>
  <c r="F49" i="279"/>
  <c r="C50"/>
  <c r="E41" i="277"/>
  <c r="I41" s="1"/>
  <c r="D41"/>
  <c r="D40" i="273"/>
  <c r="E40"/>
  <c r="I40" s="1"/>
  <c r="C51" i="282" l="1"/>
  <c r="F50"/>
  <c r="E40" i="262"/>
  <c r="B41"/>
  <c r="E50" i="281"/>
  <c r="I50" s="1"/>
  <c r="D50"/>
  <c r="E49" i="280"/>
  <c r="I49" s="1"/>
  <c r="D49"/>
  <c r="D50" i="279"/>
  <c r="J50" s="1"/>
  <c r="E50"/>
  <c r="I50" s="1"/>
  <c r="C42" i="277"/>
  <c r="F41"/>
  <c r="F40" i="273"/>
  <c r="C41"/>
  <c r="E51" i="282" l="1"/>
  <c r="I51" s="1"/>
  <c r="D51"/>
  <c r="D41" i="262"/>
  <c r="H41" s="1"/>
  <c r="C41"/>
  <c r="C51" i="281"/>
  <c r="F50"/>
  <c r="C50" i="280"/>
  <c r="F49"/>
  <c r="F50" i="279"/>
  <c r="C51"/>
  <c r="D42" i="277"/>
  <c r="E42"/>
  <c r="I42" s="1"/>
  <c r="E41" i="273"/>
  <c r="I41" s="1"/>
  <c r="D41"/>
  <c r="C52" i="282" l="1"/>
  <c r="F51"/>
  <c r="B42" i="262"/>
  <c r="E41"/>
  <c r="D51" i="281"/>
  <c r="E51"/>
  <c r="I51" s="1"/>
  <c r="D50" i="280"/>
  <c r="E50"/>
  <c r="I50" s="1"/>
  <c r="D51" i="279"/>
  <c r="J51" s="1"/>
  <c r="E51"/>
  <c r="I51" s="1"/>
  <c r="C44" i="277"/>
  <c r="F42"/>
  <c r="F41" i="273"/>
  <c r="C42"/>
  <c r="E52" i="282" l="1"/>
  <c r="I52" s="1"/>
  <c r="D52"/>
  <c r="D42" i="262"/>
  <c r="H42" s="1"/>
  <c r="C42"/>
  <c r="C52" i="281"/>
  <c r="F51"/>
  <c r="C51" i="280"/>
  <c r="F50"/>
  <c r="F51" i="279"/>
  <c r="C52"/>
  <c r="E44" i="277"/>
  <c r="I44" s="1"/>
  <c r="D44"/>
  <c r="D42" i="273"/>
  <c r="E42"/>
  <c r="I42" s="1"/>
  <c r="C54" i="282" l="1"/>
  <c r="F52"/>
  <c r="E42" i="262"/>
  <c r="B44"/>
  <c r="E52" i="281"/>
  <c r="I52" s="1"/>
  <c r="D52"/>
  <c r="E51" i="280"/>
  <c r="I51" s="1"/>
  <c r="D51"/>
  <c r="D52" i="279"/>
  <c r="J52" s="1"/>
  <c r="E52"/>
  <c r="I52" s="1"/>
  <c r="C45" i="277"/>
  <c r="F44"/>
  <c r="F42" i="273"/>
  <c r="C44"/>
  <c r="E54" i="282" l="1"/>
  <c r="I54" s="1"/>
  <c r="D54"/>
  <c r="D44" i="262"/>
  <c r="H44" s="1"/>
  <c r="C44"/>
  <c r="C54" i="281"/>
  <c r="F52"/>
  <c r="C52" i="280"/>
  <c r="F51"/>
  <c r="F52" i="279"/>
  <c r="C54"/>
  <c r="D45" i="277"/>
  <c r="E45"/>
  <c r="I45" s="1"/>
  <c r="D44" i="273"/>
  <c r="E44"/>
  <c r="I44" s="1"/>
  <c r="C55" i="282" l="1"/>
  <c r="F54"/>
  <c r="B45" i="262"/>
  <c r="E44"/>
  <c r="D54" i="281"/>
  <c r="E54"/>
  <c r="I54" s="1"/>
  <c r="D52" i="280"/>
  <c r="E52"/>
  <c r="I52" s="1"/>
  <c r="D54" i="279"/>
  <c r="J54" s="1"/>
  <c r="E54"/>
  <c r="I54" s="1"/>
  <c r="C46" i="277"/>
  <c r="F45"/>
  <c r="F44" i="273"/>
  <c r="C45"/>
  <c r="E55" i="282" l="1"/>
  <c r="I55" s="1"/>
  <c r="D55"/>
  <c r="D45" i="262"/>
  <c r="H45" s="1"/>
  <c r="C45"/>
  <c r="C55" i="281"/>
  <c r="F54"/>
  <c r="C54" i="280"/>
  <c r="F52"/>
  <c r="F54" i="279"/>
  <c r="C55"/>
  <c r="E46" i="277"/>
  <c r="I46" s="1"/>
  <c r="D46"/>
  <c r="E45" i="273"/>
  <c r="I45" s="1"/>
  <c r="D45"/>
  <c r="C56" i="282" l="1"/>
  <c r="F55"/>
  <c r="E45" i="262"/>
  <c r="B46"/>
  <c r="E55" i="281"/>
  <c r="I55" s="1"/>
  <c r="D55"/>
  <c r="E54" i="280"/>
  <c r="I54" s="1"/>
  <c r="D54"/>
  <c r="D55" i="279"/>
  <c r="J55" s="1"/>
  <c r="E55"/>
  <c r="I55" s="1"/>
  <c r="C47" i="277"/>
  <c r="F46"/>
  <c r="F45" i="273"/>
  <c r="C46"/>
  <c r="E56" i="282" l="1"/>
  <c r="I56" s="1"/>
  <c r="D56"/>
  <c r="D46" i="262"/>
  <c r="H46" s="1"/>
  <c r="C46"/>
  <c r="C56" i="281"/>
  <c r="F55"/>
  <c r="C55" i="280"/>
  <c r="F54"/>
  <c r="F55" i="279"/>
  <c r="C56"/>
  <c r="D47" i="277"/>
  <c r="E47"/>
  <c r="I47" s="1"/>
  <c r="D46" i="273"/>
  <c r="E46"/>
  <c r="I46" s="1"/>
  <c r="C57" i="282" l="1"/>
  <c r="F56"/>
  <c r="B47" i="262"/>
  <c r="E46"/>
  <c r="D56" i="281"/>
  <c r="E56"/>
  <c r="I56" s="1"/>
  <c r="D55" i="280"/>
  <c r="E55"/>
  <c r="I55" s="1"/>
  <c r="D56" i="279"/>
  <c r="J56" s="1"/>
  <c r="E56"/>
  <c r="I56" s="1"/>
  <c r="F47" i="277"/>
  <c r="H47"/>
  <c r="C49" s="1"/>
  <c r="F46" i="273"/>
  <c r="C47"/>
  <c r="E57" i="282" l="1"/>
  <c r="I57" s="1"/>
  <c r="D57"/>
  <c r="D47" i="262"/>
  <c r="H47" s="1"/>
  <c r="C47"/>
  <c r="C57" i="281"/>
  <c r="F56"/>
  <c r="C56" i="280"/>
  <c r="F55"/>
  <c r="F56" i="279"/>
  <c r="C57"/>
  <c r="D49" i="277"/>
  <c r="E49"/>
  <c r="I49" s="1"/>
  <c r="E47" i="273"/>
  <c r="I47" s="1"/>
  <c r="D47"/>
  <c r="H47" s="1"/>
  <c r="C59" i="282" l="1"/>
  <c r="F57"/>
  <c r="B49" i="262"/>
  <c r="E47"/>
  <c r="E57" i="281"/>
  <c r="I57" s="1"/>
  <c r="D57"/>
  <c r="E56" i="280"/>
  <c r="I56" s="1"/>
  <c r="D56"/>
  <c r="D57" i="279"/>
  <c r="J57" s="1"/>
  <c r="E57"/>
  <c r="I57" s="1"/>
  <c r="C50" i="277"/>
  <c r="F49"/>
  <c r="C49" i="273"/>
  <c r="F47"/>
  <c r="E59" i="282" l="1"/>
  <c r="I59" s="1"/>
  <c r="D59"/>
  <c r="D49" i="262"/>
  <c r="H49" s="1"/>
  <c r="C49"/>
  <c r="C59" i="281"/>
  <c r="F57"/>
  <c r="C57" i="280"/>
  <c r="F56"/>
  <c r="F57" i="279"/>
  <c r="C59"/>
  <c r="E50" i="277"/>
  <c r="I50" s="1"/>
  <c r="D50"/>
  <c r="E49" i="273"/>
  <c r="I49" s="1"/>
  <c r="D49"/>
  <c r="C60" i="282" l="1"/>
  <c r="F59"/>
  <c r="E49" i="262"/>
  <c r="B50"/>
  <c r="D59" i="281"/>
  <c r="E59"/>
  <c r="I59" s="1"/>
  <c r="D57" i="280"/>
  <c r="E57"/>
  <c r="I57" s="1"/>
  <c r="D59" i="279"/>
  <c r="J59" s="1"/>
  <c r="E59"/>
  <c r="I59" s="1"/>
  <c r="C51" i="277"/>
  <c r="F50"/>
  <c r="F49" i="273"/>
  <c r="C50"/>
  <c r="E60" i="282" l="1"/>
  <c r="I60" s="1"/>
  <c r="D60"/>
  <c r="D50" i="262"/>
  <c r="H50" s="1"/>
  <c r="C50"/>
  <c r="C60" i="281"/>
  <c r="F59"/>
  <c r="C59" i="280"/>
  <c r="F57"/>
  <c r="F59" i="279"/>
  <c r="C60"/>
  <c r="D51" i="277"/>
  <c r="E51"/>
  <c r="I51" s="1"/>
  <c r="D50" i="273"/>
  <c r="E50"/>
  <c r="I50" s="1"/>
  <c r="C61" i="282" l="1"/>
  <c r="F60"/>
  <c r="E50" i="262"/>
  <c r="B51"/>
  <c r="E60" i="281"/>
  <c r="I60" s="1"/>
  <c r="D60"/>
  <c r="E59" i="280"/>
  <c r="I59" s="1"/>
  <c r="D59"/>
  <c r="D60" i="279"/>
  <c r="J60" s="1"/>
  <c r="E60"/>
  <c r="I60" s="1"/>
  <c r="C52" i="277"/>
  <c r="F51"/>
  <c r="F50" i="273"/>
  <c r="C51"/>
  <c r="E61" i="282" l="1"/>
  <c r="I61" s="1"/>
  <c r="D61"/>
  <c r="D51" i="262"/>
  <c r="H51" s="1"/>
  <c r="C51"/>
  <c r="C61" i="281"/>
  <c r="F60"/>
  <c r="C60" i="280"/>
  <c r="F59"/>
  <c r="F60" i="279"/>
  <c r="C61"/>
  <c r="E52" i="277"/>
  <c r="I52" s="1"/>
  <c r="D52"/>
  <c r="E51" i="273"/>
  <c r="I51" s="1"/>
  <c r="D51"/>
  <c r="C62" i="282" l="1"/>
  <c r="F61"/>
  <c r="B52" i="262"/>
  <c r="E51"/>
  <c r="D61" i="281"/>
  <c r="E61"/>
  <c r="I61" s="1"/>
  <c r="D60" i="280"/>
  <c r="E60"/>
  <c r="I60" s="1"/>
  <c r="D61" i="279"/>
  <c r="J61" s="1"/>
  <c r="E61"/>
  <c r="I61" s="1"/>
  <c r="C54" i="277"/>
  <c r="F52"/>
  <c r="F51" i="273"/>
  <c r="C52"/>
  <c r="E62" i="282" l="1"/>
  <c r="I62" s="1"/>
  <c r="D62"/>
  <c r="D52" i="262"/>
  <c r="H52" s="1"/>
  <c r="C52"/>
  <c r="C62" i="281"/>
  <c r="F61"/>
  <c r="C61" i="280"/>
  <c r="F60"/>
  <c r="F61" i="279"/>
  <c r="C62"/>
  <c r="D54" i="277"/>
  <c r="E54"/>
  <c r="I54" s="1"/>
  <c r="D52" i="273"/>
  <c r="E52"/>
  <c r="I52" s="1"/>
  <c r="H62" i="282" l="1"/>
  <c r="C64" s="1"/>
  <c r="F62"/>
  <c r="E52" i="262"/>
  <c r="B54"/>
  <c r="E62" i="281"/>
  <c r="I62" s="1"/>
  <c r="D62"/>
  <c r="E61" i="280"/>
  <c r="I61" s="1"/>
  <c r="D61"/>
  <c r="D62" i="279"/>
  <c r="J62" s="1"/>
  <c r="E62"/>
  <c r="I62" s="1"/>
  <c r="C55" i="277"/>
  <c r="F54"/>
  <c r="F52" i="273"/>
  <c r="C54"/>
  <c r="D64" i="282" l="1"/>
  <c r="E64"/>
  <c r="I64" s="1"/>
  <c r="D54" i="262"/>
  <c r="H54" s="1"/>
  <c r="C54"/>
  <c r="H62" i="281"/>
  <c r="C64" s="1"/>
  <c r="F62"/>
  <c r="C62" i="280"/>
  <c r="F61"/>
  <c r="F62" i="279"/>
  <c r="C64"/>
  <c r="E55" i="277"/>
  <c r="I55" s="1"/>
  <c r="D55"/>
  <c r="D54" i="273"/>
  <c r="E54"/>
  <c r="I54" s="1"/>
  <c r="F64" i="282" l="1"/>
  <c r="C65"/>
  <c r="B55" i="262"/>
  <c r="E54"/>
  <c r="E64" i="281"/>
  <c r="I64" s="1"/>
  <c r="D64"/>
  <c r="D62" i="280"/>
  <c r="E62"/>
  <c r="I62" s="1"/>
  <c r="D64" i="279"/>
  <c r="J64" s="1"/>
  <c r="E64"/>
  <c r="I64" s="1"/>
  <c r="C56" i="277"/>
  <c r="F55"/>
  <c r="F54" i="273"/>
  <c r="C55"/>
  <c r="D65" i="282" l="1"/>
  <c r="E65"/>
  <c r="I65" s="1"/>
  <c r="D55" i="262"/>
  <c r="H55" s="1"/>
  <c r="C55"/>
  <c r="C65" i="281"/>
  <c r="F64"/>
  <c r="F62" i="280"/>
  <c r="H62"/>
  <c r="C64" s="1"/>
  <c r="F64" i="279"/>
  <c r="C65"/>
  <c r="D56" i="277"/>
  <c r="E56"/>
  <c r="I56" s="1"/>
  <c r="E55" i="273"/>
  <c r="I55" s="1"/>
  <c r="D55"/>
  <c r="F65" i="282" l="1"/>
  <c r="C66"/>
  <c r="E55" i="262"/>
  <c r="B56"/>
  <c r="D65" i="281"/>
  <c r="E65"/>
  <c r="I65" s="1"/>
  <c r="D64" i="280"/>
  <c r="E64"/>
  <c r="I64" s="1"/>
  <c r="D65" i="279"/>
  <c r="J65" s="1"/>
  <c r="E65"/>
  <c r="I65" s="1"/>
  <c r="C57" i="277"/>
  <c r="F56"/>
  <c r="F55" i="273"/>
  <c r="C56"/>
  <c r="D66" i="282" l="1"/>
  <c r="E66"/>
  <c r="I66" s="1"/>
  <c r="D56" i="262"/>
  <c r="C56"/>
  <c r="C66" i="281"/>
  <c r="F65"/>
  <c r="C65" i="280"/>
  <c r="F64"/>
  <c r="F65" i="279"/>
  <c r="C66"/>
  <c r="E57" i="277"/>
  <c r="I57" s="1"/>
  <c r="D57"/>
  <c r="D56" i="273"/>
  <c r="E56"/>
  <c r="I56" s="1"/>
  <c r="F66" i="282" l="1"/>
  <c r="C67"/>
  <c r="G56" i="262"/>
  <c r="H56"/>
  <c r="B57"/>
  <c r="E56"/>
  <c r="E66" i="281"/>
  <c r="I66" s="1"/>
  <c r="D66"/>
  <c r="E65" i="280"/>
  <c r="I65" s="1"/>
  <c r="D65"/>
  <c r="D66" i="279"/>
  <c r="J66" s="1"/>
  <c r="E66"/>
  <c r="I66" s="1"/>
  <c r="C59" i="277"/>
  <c r="F57"/>
  <c r="F56" i="273"/>
  <c r="C57"/>
  <c r="D67" i="282" l="1"/>
  <c r="E67"/>
  <c r="I67" s="1"/>
  <c r="D57" i="262"/>
  <c r="H57" s="1"/>
  <c r="C57"/>
  <c r="C67" i="281"/>
  <c r="F66"/>
  <c r="C66" i="280"/>
  <c r="F65"/>
  <c r="F66" i="279"/>
  <c r="C67"/>
  <c r="D59" i="277"/>
  <c r="E59"/>
  <c r="I59" s="1"/>
  <c r="E57" i="273"/>
  <c r="I57" s="1"/>
  <c r="D57"/>
  <c r="F67" i="282" l="1"/>
  <c r="C69"/>
  <c r="E57" i="262"/>
  <c r="B59"/>
  <c r="D67" i="281"/>
  <c r="E67"/>
  <c r="I67" s="1"/>
  <c r="D66" i="280"/>
  <c r="E66"/>
  <c r="I66" s="1"/>
  <c r="D67" i="279"/>
  <c r="J67" s="1"/>
  <c r="E67"/>
  <c r="I67" s="1"/>
  <c r="C60" i="277"/>
  <c r="F59"/>
  <c r="C59" i="273"/>
  <c r="F57"/>
  <c r="D69" i="282" l="1"/>
  <c r="E69"/>
  <c r="I69" s="1"/>
  <c r="D59" i="262"/>
  <c r="H59" s="1"/>
  <c r="C59"/>
  <c r="C69" i="281"/>
  <c r="F67"/>
  <c r="C67" i="280"/>
  <c r="F66"/>
  <c r="F67" i="279"/>
  <c r="C69"/>
  <c r="E60" i="277"/>
  <c r="I60" s="1"/>
  <c r="D60"/>
  <c r="E59" i="273"/>
  <c r="I59" s="1"/>
  <c r="D59"/>
  <c r="F69" i="282" l="1"/>
  <c r="C70"/>
  <c r="E59" i="262"/>
  <c r="B60"/>
  <c r="E69" i="281"/>
  <c r="I69" s="1"/>
  <c r="D69"/>
  <c r="E67" i="280"/>
  <c r="I67" s="1"/>
  <c r="D67"/>
  <c r="D69" i="279"/>
  <c r="J69" s="1"/>
  <c r="E69"/>
  <c r="I69" s="1"/>
  <c r="C61" i="277"/>
  <c r="F60"/>
  <c r="F59" i="273"/>
  <c r="C60"/>
  <c r="D70" i="282" l="1"/>
  <c r="E70"/>
  <c r="I70" s="1"/>
  <c r="D60" i="262"/>
  <c r="H60" s="1"/>
  <c r="C60"/>
  <c r="C70" i="281"/>
  <c r="F69"/>
  <c r="C69" i="280"/>
  <c r="F67"/>
  <c r="F69" i="279"/>
  <c r="C70"/>
  <c r="D61" i="277"/>
  <c r="E61"/>
  <c r="I61" s="1"/>
  <c r="D60" i="273"/>
  <c r="E60"/>
  <c r="I60" s="1"/>
  <c r="F70" i="282" l="1"/>
  <c r="C71"/>
  <c r="B61" i="262"/>
  <c r="E60"/>
  <c r="D70" i="281"/>
  <c r="E70"/>
  <c r="I70" s="1"/>
  <c r="D69" i="280"/>
  <c r="E69"/>
  <c r="I69" s="1"/>
  <c r="D70" i="279"/>
  <c r="J70" s="1"/>
  <c r="E70"/>
  <c r="I70" s="1"/>
  <c r="C62" i="277"/>
  <c r="F61"/>
  <c r="F60" i="273"/>
  <c r="C61"/>
  <c r="D71" i="282" l="1"/>
  <c r="E71"/>
  <c r="I71" s="1"/>
  <c r="D61" i="262"/>
  <c r="H61" s="1"/>
  <c r="C61"/>
  <c r="C71" i="281"/>
  <c r="F70"/>
  <c r="C70" i="280"/>
  <c r="F69"/>
  <c r="F70" i="279"/>
  <c r="C71"/>
  <c r="E62" i="277"/>
  <c r="I62" s="1"/>
  <c r="D62"/>
  <c r="E61" i="273"/>
  <c r="I61" s="1"/>
  <c r="D61"/>
  <c r="F71" i="282" l="1"/>
  <c r="C72"/>
  <c r="E61" i="262"/>
  <c r="B62"/>
  <c r="E71" i="281"/>
  <c r="I71" s="1"/>
  <c r="D71"/>
  <c r="E70" i="280"/>
  <c r="I70" s="1"/>
  <c r="D70"/>
  <c r="D71" i="279"/>
  <c r="J71" s="1"/>
  <c r="E71"/>
  <c r="I71" s="1"/>
  <c r="H62" i="277"/>
  <c r="C64" s="1"/>
  <c r="F62"/>
  <c r="F61" i="273"/>
  <c r="C62"/>
  <c r="D72" i="282" l="1"/>
  <c r="E72"/>
  <c r="I72" s="1"/>
  <c r="D62" i="262"/>
  <c r="H62" s="1"/>
  <c r="C62"/>
  <c r="C72" i="281"/>
  <c r="F71"/>
  <c r="C71" i="280"/>
  <c r="F70"/>
  <c r="F71" i="279"/>
  <c r="C72"/>
  <c r="E64" i="277"/>
  <c r="I64" s="1"/>
  <c r="D64"/>
  <c r="D62" i="273"/>
  <c r="H62" s="1"/>
  <c r="E62"/>
  <c r="I62" s="1"/>
  <c r="C74" i="282" l="1"/>
  <c r="F72"/>
  <c r="E62" i="262"/>
  <c r="B64"/>
  <c r="D72" i="281"/>
  <c r="E72"/>
  <c r="I72" s="1"/>
  <c r="D71" i="280"/>
  <c r="E71"/>
  <c r="I71" s="1"/>
  <c r="D72" i="279"/>
  <c r="J72" s="1"/>
  <c r="E72"/>
  <c r="I72" s="1"/>
  <c r="C65" i="277"/>
  <c r="F64"/>
  <c r="F62" i="273"/>
  <c r="C64"/>
  <c r="E74" i="282" l="1"/>
  <c r="I74" s="1"/>
  <c r="D74"/>
  <c r="D64" i="262"/>
  <c r="H64" s="1"/>
  <c r="C64"/>
  <c r="C74" i="281"/>
  <c r="F72"/>
  <c r="C72" i="280"/>
  <c r="F71"/>
  <c r="F72" i="279"/>
  <c r="C74"/>
  <c r="D65" i="277"/>
  <c r="E65"/>
  <c r="I65" s="1"/>
  <c r="D64" i="273"/>
  <c r="E64"/>
  <c r="I64" s="1"/>
  <c r="C75" i="282" l="1"/>
  <c r="F74"/>
  <c r="E64" i="262"/>
  <c r="B65"/>
  <c r="E74" i="281"/>
  <c r="I74" s="1"/>
  <c r="D74"/>
  <c r="E72" i="280"/>
  <c r="I72" s="1"/>
  <c r="D72"/>
  <c r="D74" i="279"/>
  <c r="J74" s="1"/>
  <c r="E74"/>
  <c r="I74" s="1"/>
  <c r="C66" i="277"/>
  <c r="F65"/>
  <c r="F64" i="273"/>
  <c r="C65"/>
  <c r="E75" i="282" l="1"/>
  <c r="I75" s="1"/>
  <c r="D75"/>
  <c r="D65" i="262"/>
  <c r="H65" s="1"/>
  <c r="C65"/>
  <c r="C75" i="281"/>
  <c r="F74"/>
  <c r="C74" i="280"/>
  <c r="F72"/>
  <c r="F74" i="279"/>
  <c r="C75"/>
  <c r="E66" i="277"/>
  <c r="I66" s="1"/>
  <c r="D66"/>
  <c r="E65" i="273"/>
  <c r="I65" s="1"/>
  <c r="D65"/>
  <c r="C76" i="282" l="1"/>
  <c r="F75"/>
  <c r="E65" i="262"/>
  <c r="B66"/>
  <c r="D75" i="281"/>
  <c r="E75"/>
  <c r="I75" s="1"/>
  <c r="D74" i="280"/>
  <c r="E74"/>
  <c r="I74" s="1"/>
  <c r="D75" i="279"/>
  <c r="J75" s="1"/>
  <c r="E75"/>
  <c r="I75" s="1"/>
  <c r="C67" i="277"/>
  <c r="F66"/>
  <c r="F65" i="273"/>
  <c r="C66"/>
  <c r="E76" i="282" l="1"/>
  <c r="I76" s="1"/>
  <c r="D76"/>
  <c r="D66" i="262"/>
  <c r="H66" s="1"/>
  <c r="C66"/>
  <c r="C76" i="281"/>
  <c r="F75"/>
  <c r="C75" i="280"/>
  <c r="F74"/>
  <c r="F75" i="279"/>
  <c r="C76"/>
  <c r="D67" i="277"/>
  <c r="E67"/>
  <c r="I67" s="1"/>
  <c r="D66" i="273"/>
  <c r="E66"/>
  <c r="I66" s="1"/>
  <c r="C77" i="282" l="1"/>
  <c r="F76"/>
  <c r="B67" i="262"/>
  <c r="E66"/>
  <c r="E76" i="281"/>
  <c r="I76" s="1"/>
  <c r="D76"/>
  <c r="E75" i="280"/>
  <c r="I75" s="1"/>
  <c r="D75"/>
  <c r="D76" i="279"/>
  <c r="J76" s="1"/>
  <c r="E76"/>
  <c r="I76" s="1"/>
  <c r="C69" i="277"/>
  <c r="F67"/>
  <c r="F66" i="273"/>
  <c r="C67"/>
  <c r="E77" i="282" l="1"/>
  <c r="I77" s="1"/>
  <c r="D77"/>
  <c r="D67" i="262"/>
  <c r="H67" s="1"/>
  <c r="C67"/>
  <c r="C77" i="281"/>
  <c r="F76"/>
  <c r="C76" i="280"/>
  <c r="F75"/>
  <c r="F76" i="279"/>
  <c r="C77"/>
  <c r="E69" i="277"/>
  <c r="I69" s="1"/>
  <c r="D69"/>
  <c r="E67" i="273"/>
  <c r="I67" s="1"/>
  <c r="D67"/>
  <c r="H77" i="282" l="1"/>
  <c r="C79" s="1"/>
  <c r="F77"/>
  <c r="E67" i="262"/>
  <c r="B69"/>
  <c r="D77" i="281"/>
  <c r="E77"/>
  <c r="I77" s="1"/>
  <c r="D76" i="280"/>
  <c r="E76"/>
  <c r="I76" s="1"/>
  <c r="D77" i="279"/>
  <c r="J77" s="1"/>
  <c r="E77"/>
  <c r="I77" s="1"/>
  <c r="C70" i="277"/>
  <c r="F69"/>
  <c r="C69" i="273"/>
  <c r="F67"/>
  <c r="D79" i="282" l="1"/>
  <c r="E79"/>
  <c r="I79" s="1"/>
  <c r="D69" i="262"/>
  <c r="H69" s="1"/>
  <c r="C69"/>
  <c r="F77" i="281"/>
  <c r="H77"/>
  <c r="C79" s="1"/>
  <c r="C77" i="280"/>
  <c r="F76"/>
  <c r="F77" i="279"/>
  <c r="C79"/>
  <c r="D70" i="277"/>
  <c r="E70"/>
  <c r="I70" s="1"/>
  <c r="E69" i="273"/>
  <c r="I69" s="1"/>
  <c r="D69"/>
  <c r="F79" i="282" l="1"/>
  <c r="C80"/>
  <c r="B70" i="262"/>
  <c r="E69"/>
  <c r="D79" i="281"/>
  <c r="E79"/>
  <c r="I79" s="1"/>
  <c r="E77" i="280"/>
  <c r="I77" s="1"/>
  <c r="D77"/>
  <c r="D79" i="279"/>
  <c r="J79" s="1"/>
  <c r="E79"/>
  <c r="I79" s="1"/>
  <c r="C71" i="277"/>
  <c r="F70"/>
  <c r="F69" i="273"/>
  <c r="C70"/>
  <c r="D80" i="282" l="1"/>
  <c r="E80"/>
  <c r="I80" s="1"/>
  <c r="C70" i="262"/>
  <c r="D70"/>
  <c r="H70" s="1"/>
  <c r="C80" i="281"/>
  <c r="F79"/>
  <c r="H77" i="280"/>
  <c r="C79" s="1"/>
  <c r="F77"/>
  <c r="F79" i="279"/>
  <c r="C80"/>
  <c r="E71" i="277"/>
  <c r="I71" s="1"/>
  <c r="D71"/>
  <c r="D70" i="273"/>
  <c r="E70"/>
  <c r="I70" s="1"/>
  <c r="F80" i="282" l="1"/>
  <c r="C81"/>
  <c r="B71" i="262"/>
  <c r="E70"/>
  <c r="E80" i="281"/>
  <c r="I80" s="1"/>
  <c r="D80"/>
  <c r="E79" i="280"/>
  <c r="I79" s="1"/>
  <c r="D79"/>
  <c r="D80" i="279"/>
  <c r="J80" s="1"/>
  <c r="E80"/>
  <c r="I80" s="1"/>
  <c r="C72" i="277"/>
  <c r="F71"/>
  <c r="F70" i="273"/>
  <c r="C71"/>
  <c r="D81" i="282" l="1"/>
  <c r="E81"/>
  <c r="I81" s="1"/>
  <c r="D71" i="262"/>
  <c r="H71" s="1"/>
  <c r="C71"/>
  <c r="C81" i="281"/>
  <c r="F80"/>
  <c r="C80" i="280"/>
  <c r="F79"/>
  <c r="F80" i="279"/>
  <c r="C81"/>
  <c r="D72" i="277"/>
  <c r="E72"/>
  <c r="I72" s="1"/>
  <c r="E71" i="273"/>
  <c r="I71" s="1"/>
  <c r="D71"/>
  <c r="F81" i="282" l="1"/>
  <c r="C82"/>
  <c r="B72" i="262"/>
  <c r="E71"/>
  <c r="D81" i="281"/>
  <c r="E81"/>
  <c r="I81" s="1"/>
  <c r="D80" i="280"/>
  <c r="E80"/>
  <c r="I80" s="1"/>
  <c r="D81" i="279"/>
  <c r="J81" s="1"/>
  <c r="E81"/>
  <c r="I81" s="1"/>
  <c r="C74" i="277"/>
  <c r="F72"/>
  <c r="F71" i="273"/>
  <c r="C72"/>
  <c r="D82" i="282" l="1"/>
  <c r="E82"/>
  <c r="I82" s="1"/>
  <c r="D72" i="262"/>
  <c r="H72" s="1"/>
  <c r="C72"/>
  <c r="C82" i="281"/>
  <c r="F81"/>
  <c r="C81" i="280"/>
  <c r="F80"/>
  <c r="F81" i="279"/>
  <c r="C82"/>
  <c r="E74" i="277"/>
  <c r="I74" s="1"/>
  <c r="D74"/>
  <c r="D72" i="273"/>
  <c r="E72"/>
  <c r="I72" s="1"/>
  <c r="F82" i="282" l="1"/>
  <c r="C84"/>
  <c r="E72" i="262"/>
  <c r="B74"/>
  <c r="E82" i="281"/>
  <c r="I82" s="1"/>
  <c r="D82"/>
  <c r="E81" i="280"/>
  <c r="I81" s="1"/>
  <c r="D81"/>
  <c r="D82" i="279"/>
  <c r="J82" s="1"/>
  <c r="E82"/>
  <c r="I82" s="1"/>
  <c r="C75" i="277"/>
  <c r="F74"/>
  <c r="F72" i="273"/>
  <c r="C74"/>
  <c r="D84" i="282" l="1"/>
  <c r="E84"/>
  <c r="I84" s="1"/>
  <c r="D74" i="262"/>
  <c r="H74" s="1"/>
  <c r="C74"/>
  <c r="C84" i="281"/>
  <c r="F82"/>
  <c r="C82" i="280"/>
  <c r="F81"/>
  <c r="F82" i="279"/>
  <c r="C84"/>
  <c r="D75" i="277"/>
  <c r="E75"/>
  <c r="I75" s="1"/>
  <c r="D74" i="273"/>
  <c r="E74"/>
  <c r="I74" s="1"/>
  <c r="F84" i="282" l="1"/>
  <c r="C85"/>
  <c r="B75" i="262"/>
  <c r="E74"/>
  <c r="D84" i="281"/>
  <c r="E84"/>
  <c r="I84" s="1"/>
  <c r="D82" i="280"/>
  <c r="E82"/>
  <c r="I82" s="1"/>
  <c r="D84" i="279"/>
  <c r="J84" s="1"/>
  <c r="E84"/>
  <c r="I84" s="1"/>
  <c r="C76" i="277"/>
  <c r="F75"/>
  <c r="F74" i="273"/>
  <c r="C75"/>
  <c r="D85" i="282" l="1"/>
  <c r="E85"/>
  <c r="I85" s="1"/>
  <c r="D75" i="262"/>
  <c r="H75" s="1"/>
  <c r="C75"/>
  <c r="C85" i="281"/>
  <c r="F84"/>
  <c r="C84" i="280"/>
  <c r="F82"/>
  <c r="F84" i="279"/>
  <c r="C85"/>
  <c r="E76" i="277"/>
  <c r="I76" s="1"/>
  <c r="D76"/>
  <c r="E75" i="273"/>
  <c r="I75" s="1"/>
  <c r="D75"/>
  <c r="F85" i="282" l="1"/>
  <c r="C86"/>
  <c r="E75" i="262"/>
  <c r="B76"/>
  <c r="E85" i="281"/>
  <c r="I85" s="1"/>
  <c r="D85"/>
  <c r="E84" i="280"/>
  <c r="I84" s="1"/>
  <c r="D84"/>
  <c r="D85" i="279"/>
  <c r="J85" s="1"/>
  <c r="E85"/>
  <c r="I85" s="1"/>
  <c r="C77" i="277"/>
  <c r="F76"/>
  <c r="F75" i="273"/>
  <c r="C76"/>
  <c r="D86" i="282" l="1"/>
  <c r="E86"/>
  <c r="I86" s="1"/>
  <c r="D76" i="262"/>
  <c r="H76" s="1"/>
  <c r="C76"/>
  <c r="C86" i="281"/>
  <c r="F85"/>
  <c r="C85" i="280"/>
  <c r="F84"/>
  <c r="F85" i="279"/>
  <c r="C86"/>
  <c r="D77" i="277"/>
  <c r="E77"/>
  <c r="I77" s="1"/>
  <c r="D76" i="273"/>
  <c r="E76"/>
  <c r="I76" s="1"/>
  <c r="F86" i="282" l="1"/>
  <c r="C87"/>
  <c r="B77" i="262"/>
  <c r="E76"/>
  <c r="D86" i="281"/>
  <c r="E86"/>
  <c r="I86" s="1"/>
  <c r="D85" i="280"/>
  <c r="E85"/>
  <c r="I85" s="1"/>
  <c r="D86" i="279"/>
  <c r="J86" s="1"/>
  <c r="E86"/>
  <c r="I86" s="1"/>
  <c r="F77" i="277"/>
  <c r="H77"/>
  <c r="C79" s="1"/>
  <c r="F76" i="273"/>
  <c r="C77"/>
  <c r="D87" i="282" l="1"/>
  <c r="E87"/>
  <c r="I87" s="1"/>
  <c r="C77" i="262"/>
  <c r="D77"/>
  <c r="H77" s="1"/>
  <c r="C87" i="281"/>
  <c r="F86"/>
  <c r="C86" i="280"/>
  <c r="F85"/>
  <c r="F86" i="279"/>
  <c r="C87"/>
  <c r="D79" i="277"/>
  <c r="E79"/>
  <c r="I79" s="1"/>
  <c r="E77" i="273"/>
  <c r="I77" s="1"/>
  <c r="D77"/>
  <c r="H77" s="1"/>
  <c r="F87" i="282" l="1"/>
  <c r="C89"/>
  <c r="E77" i="262"/>
  <c r="B79"/>
  <c r="E87" i="281"/>
  <c r="I87" s="1"/>
  <c r="D87"/>
  <c r="E86" i="280"/>
  <c r="I86" s="1"/>
  <c r="D86"/>
  <c r="D87" i="279"/>
  <c r="J87" s="1"/>
  <c r="E87"/>
  <c r="I87" s="1"/>
  <c r="C80" i="277"/>
  <c r="F79"/>
  <c r="C79" i="273"/>
  <c r="F77"/>
  <c r="D89" i="282" l="1"/>
  <c r="E89"/>
  <c r="I89" s="1"/>
  <c r="D79" i="262"/>
  <c r="H79" s="1"/>
  <c r="C79"/>
  <c r="C89" i="281"/>
  <c r="F87"/>
  <c r="C87" i="280"/>
  <c r="F86"/>
  <c r="F87" i="279"/>
  <c r="C89"/>
  <c r="E80" i="277"/>
  <c r="I80" s="1"/>
  <c r="D80"/>
  <c r="E79" i="273"/>
  <c r="I79" s="1"/>
  <c r="D79"/>
  <c r="F89" i="282" l="1"/>
  <c r="C90"/>
  <c r="B80" i="262"/>
  <c r="E79"/>
  <c r="D89" i="281"/>
  <c r="E89"/>
  <c r="I89" s="1"/>
  <c r="D87" i="280"/>
  <c r="E87"/>
  <c r="I87" s="1"/>
  <c r="D89" i="279"/>
  <c r="J89" s="1"/>
  <c r="E89"/>
  <c r="I89" s="1"/>
  <c r="C81" i="277"/>
  <c r="F80"/>
  <c r="F79" i="273"/>
  <c r="C80"/>
  <c r="D90" i="282" l="1"/>
  <c r="E90"/>
  <c r="I90" s="1"/>
  <c r="C80" i="262"/>
  <c r="D80"/>
  <c r="H80" s="1"/>
  <c r="C90" i="281"/>
  <c r="F89"/>
  <c r="C89" i="280"/>
  <c r="F87"/>
  <c r="F89" i="279"/>
  <c r="C90"/>
  <c r="D81" i="277"/>
  <c r="E81"/>
  <c r="I81" s="1"/>
  <c r="D80" i="273"/>
  <c r="E80"/>
  <c r="I80" s="1"/>
  <c r="F90" i="282" l="1"/>
  <c r="C91"/>
  <c r="E80" i="262"/>
  <c r="B81"/>
  <c r="E90" i="281"/>
  <c r="I90" s="1"/>
  <c r="D90"/>
  <c r="E89" i="280"/>
  <c r="I89" s="1"/>
  <c r="D89"/>
  <c r="D90" i="279"/>
  <c r="J90" s="1"/>
  <c r="E90"/>
  <c r="I90" s="1"/>
  <c r="C82" i="277"/>
  <c r="F81"/>
  <c r="F80" i="273"/>
  <c r="C81"/>
  <c r="D91" i="282" l="1"/>
  <c r="E91"/>
  <c r="I91" s="1"/>
  <c r="D81" i="262"/>
  <c r="H81" s="1"/>
  <c r="C81"/>
  <c r="C91" i="281"/>
  <c r="F90"/>
  <c r="C90" i="280"/>
  <c r="F89"/>
  <c r="F90" i="279"/>
  <c r="C91"/>
  <c r="E82" i="277"/>
  <c r="I82" s="1"/>
  <c r="D82"/>
  <c r="E81" i="273"/>
  <c r="I81" s="1"/>
  <c r="D81"/>
  <c r="F91" i="282" l="1"/>
  <c r="C92"/>
  <c r="E81" i="262"/>
  <c r="B82"/>
  <c r="D91" i="281"/>
  <c r="E91"/>
  <c r="I91" s="1"/>
  <c r="D90" i="280"/>
  <c r="E90"/>
  <c r="I90" s="1"/>
  <c r="D91" i="279"/>
  <c r="J91" s="1"/>
  <c r="E91"/>
  <c r="I91" s="1"/>
  <c r="C84" i="277"/>
  <c r="F82"/>
  <c r="F81" i="273"/>
  <c r="C82"/>
  <c r="D92" i="282" l="1"/>
  <c r="E92"/>
  <c r="I92" s="1"/>
  <c r="C82" i="262"/>
  <c r="D82"/>
  <c r="H82" s="1"/>
  <c r="C92" i="281"/>
  <c r="F91"/>
  <c r="C91" i="280"/>
  <c r="F90"/>
  <c r="F91" i="279"/>
  <c r="C92"/>
  <c r="D84" i="277"/>
  <c r="E84"/>
  <c r="I84" s="1"/>
  <c r="D82" i="273"/>
  <c r="E82"/>
  <c r="I82" s="1"/>
  <c r="F92" i="282" l="1"/>
  <c r="H92"/>
  <c r="C94" s="1"/>
  <c r="E82" i="262"/>
  <c r="B84"/>
  <c r="E92" i="281"/>
  <c r="I92" s="1"/>
  <c r="D92"/>
  <c r="E91" i="280"/>
  <c r="I91" s="1"/>
  <c r="D91"/>
  <c r="D92" i="279"/>
  <c r="J92" s="1"/>
  <c r="E92"/>
  <c r="I92" s="1"/>
  <c r="C85" i="277"/>
  <c r="F84"/>
  <c r="F82" i="273"/>
  <c r="C84"/>
  <c r="E94" i="282" l="1"/>
  <c r="I94" s="1"/>
  <c r="D94"/>
  <c r="D84" i="262"/>
  <c r="H84" s="1"/>
  <c r="C84"/>
  <c r="H92" i="281"/>
  <c r="C94" s="1"/>
  <c r="F92"/>
  <c r="C92" i="280"/>
  <c r="F91"/>
  <c r="F92" i="279"/>
  <c r="C94"/>
  <c r="E85" i="277"/>
  <c r="I85" s="1"/>
  <c r="D85"/>
  <c r="D84" i="273"/>
  <c r="E84"/>
  <c r="I84" s="1"/>
  <c r="C95" i="282" l="1"/>
  <c r="F94"/>
  <c r="E84" i="262"/>
  <c r="B85"/>
  <c r="E94" i="281"/>
  <c r="I94" s="1"/>
  <c r="D94"/>
  <c r="D92" i="280"/>
  <c r="E92"/>
  <c r="I92" s="1"/>
  <c r="D94" i="279"/>
  <c r="J94" s="1"/>
  <c r="E94"/>
  <c r="I94" s="1"/>
  <c r="C86" i="277"/>
  <c r="F85"/>
  <c r="F84" i="273"/>
  <c r="C85"/>
  <c r="E95" i="282" l="1"/>
  <c r="I95" s="1"/>
  <c r="D95"/>
  <c r="C85" i="262"/>
  <c r="D85"/>
  <c r="H85" s="1"/>
  <c r="C95" i="281"/>
  <c r="F94"/>
  <c r="F92" i="280"/>
  <c r="H92"/>
  <c r="C94" s="1"/>
  <c r="F94" i="279"/>
  <c r="C95"/>
  <c r="D86" i="277"/>
  <c r="E86"/>
  <c r="I86" s="1"/>
  <c r="E85" i="273"/>
  <c r="I85" s="1"/>
  <c r="D85"/>
  <c r="C96" i="282" l="1"/>
  <c r="F95"/>
  <c r="E85" i="262"/>
  <c r="B86"/>
  <c r="D95" i="281"/>
  <c r="E95"/>
  <c r="I95" s="1"/>
  <c r="D94" i="280"/>
  <c r="E94"/>
  <c r="I94" s="1"/>
  <c r="D95" i="279"/>
  <c r="J95" s="1"/>
  <c r="E95"/>
  <c r="I95" s="1"/>
  <c r="C87" i="277"/>
  <c r="F86"/>
  <c r="F85" i="273"/>
  <c r="C86"/>
  <c r="E96" i="282" l="1"/>
  <c r="I96" s="1"/>
  <c r="D96"/>
  <c r="C86" i="262"/>
  <c r="D86"/>
  <c r="H86" s="1"/>
  <c r="C96" i="281"/>
  <c r="F95"/>
  <c r="C95" i="280"/>
  <c r="F94"/>
  <c r="F95" i="279"/>
  <c r="C96"/>
  <c r="E87" i="277"/>
  <c r="I87" s="1"/>
  <c r="D87"/>
  <c r="D86" i="273"/>
  <c r="E86"/>
  <c r="I86" s="1"/>
  <c r="C97" i="282" l="1"/>
  <c r="F96"/>
  <c r="E86" i="262"/>
  <c r="B87"/>
  <c r="E96" i="281"/>
  <c r="I96" s="1"/>
  <c r="D96"/>
  <c r="E95" i="280"/>
  <c r="I95" s="1"/>
  <c r="D95"/>
  <c r="D96" i="279"/>
  <c r="J96" s="1"/>
  <c r="E96"/>
  <c r="I96" s="1"/>
  <c r="C89" i="277"/>
  <c r="F87"/>
  <c r="F86" i="273"/>
  <c r="C87"/>
  <c r="E97" i="282" l="1"/>
  <c r="I97" s="1"/>
  <c r="D97"/>
  <c r="C87" i="262"/>
  <c r="D87"/>
  <c r="H87" s="1"/>
  <c r="C97" i="281"/>
  <c r="F96"/>
  <c r="C96" i="280"/>
  <c r="F95"/>
  <c r="F96" i="279"/>
  <c r="C97"/>
  <c r="E89" i="277"/>
  <c r="I89" s="1"/>
  <c r="D89"/>
  <c r="E87" i="273"/>
  <c r="I87" s="1"/>
  <c r="D87"/>
  <c r="C99" i="282" l="1"/>
  <c r="F97"/>
  <c r="E87" i="262"/>
  <c r="B89"/>
  <c r="D97" i="281"/>
  <c r="E97"/>
  <c r="I97" s="1"/>
  <c r="D96" i="280"/>
  <c r="E96"/>
  <c r="I96" s="1"/>
  <c r="D97" i="279"/>
  <c r="J97" s="1"/>
  <c r="E97"/>
  <c r="I97" s="1"/>
  <c r="C90" i="277"/>
  <c r="F89"/>
  <c r="C89" i="273"/>
  <c r="F87"/>
  <c r="E99" i="282" l="1"/>
  <c r="I99" s="1"/>
  <c r="D99"/>
  <c r="C89" i="262"/>
  <c r="D89"/>
  <c r="H89" s="1"/>
  <c r="C99" i="281"/>
  <c r="F97"/>
  <c r="C97" i="280"/>
  <c r="F96"/>
  <c r="F97" i="279"/>
  <c r="C99"/>
  <c r="D90" i="277"/>
  <c r="E90"/>
  <c r="I90" s="1"/>
  <c r="E89" i="273"/>
  <c r="I89" s="1"/>
  <c r="D89"/>
  <c r="C100" i="282" l="1"/>
  <c r="F99"/>
  <c r="B90" i="262"/>
  <c r="E89"/>
  <c r="E99" i="281"/>
  <c r="I99" s="1"/>
  <c r="D99"/>
  <c r="E97" i="280"/>
  <c r="I97" s="1"/>
  <c r="D97"/>
  <c r="D99" i="279"/>
  <c r="J99" s="1"/>
  <c r="E99"/>
  <c r="I99" s="1"/>
  <c r="C91" i="277"/>
  <c r="F90"/>
  <c r="F89" i="273"/>
  <c r="C90"/>
  <c r="E100" i="282" l="1"/>
  <c r="I100" s="1"/>
  <c r="D100"/>
  <c r="C90" i="262"/>
  <c r="D90"/>
  <c r="H90" s="1"/>
  <c r="C100" i="281"/>
  <c r="F99"/>
  <c r="C99" i="280"/>
  <c r="F97"/>
  <c r="F99" i="279"/>
  <c r="C100"/>
  <c r="E91" i="277"/>
  <c r="I91" s="1"/>
  <c r="D91"/>
  <c r="D90" i="273"/>
  <c r="E90"/>
  <c r="I90" s="1"/>
  <c r="C101" i="282" l="1"/>
  <c r="F100"/>
  <c r="E90" i="262"/>
  <c r="B91"/>
  <c r="D100" i="281"/>
  <c r="E100"/>
  <c r="I100" s="1"/>
  <c r="D99" i="280"/>
  <c r="E99"/>
  <c r="I99" s="1"/>
  <c r="D100" i="279"/>
  <c r="J100" s="1"/>
  <c r="E100"/>
  <c r="I100" s="1"/>
  <c r="C92" i="277"/>
  <c r="F91"/>
  <c r="F90" i="273"/>
  <c r="C91"/>
  <c r="E101" i="282" l="1"/>
  <c r="I101" s="1"/>
  <c r="D101"/>
  <c r="C91" i="262"/>
  <c r="D91"/>
  <c r="H91" s="1"/>
  <c r="C101" i="281"/>
  <c r="F100"/>
  <c r="C100" i="280"/>
  <c r="F99"/>
  <c r="F100" i="279"/>
  <c r="C101"/>
  <c r="D92" i="277"/>
  <c r="E92"/>
  <c r="I92" s="1"/>
  <c r="E91" i="273"/>
  <c r="I91" s="1"/>
  <c r="D91"/>
  <c r="C102" i="282" l="1"/>
  <c r="F101"/>
  <c r="B93" i="262"/>
  <c r="E91"/>
  <c r="E101" i="281"/>
  <c r="I101" s="1"/>
  <c r="D101"/>
  <c r="E100" i="280"/>
  <c r="I100" s="1"/>
  <c r="D100"/>
  <c r="D101" i="279"/>
  <c r="J101" s="1"/>
  <c r="E101"/>
  <c r="I101" s="1"/>
  <c r="F92" i="277"/>
  <c r="H92"/>
  <c r="C94" s="1"/>
  <c r="C92" i="273"/>
  <c r="F91"/>
  <c r="E102" i="282" l="1"/>
  <c r="I102" s="1"/>
  <c r="D102"/>
  <c r="C93" i="262"/>
  <c r="D93"/>
  <c r="H93" s="1"/>
  <c r="C102" i="281"/>
  <c r="F101"/>
  <c r="C101" i="280"/>
  <c r="F100"/>
  <c r="F101" i="279"/>
  <c r="C102"/>
  <c r="D94" i="277"/>
  <c r="E94"/>
  <c r="I94" s="1"/>
  <c r="D4" i="276"/>
  <c r="H4" s="1"/>
  <c r="E92" i="273"/>
  <c r="I92" s="1"/>
  <c r="D92"/>
  <c r="H92" s="1"/>
  <c r="C104" i="282" l="1"/>
  <c r="F102"/>
  <c r="B94" i="262"/>
  <c r="E93"/>
  <c r="D102" i="281"/>
  <c r="E102"/>
  <c r="I102" s="1"/>
  <c r="D101" i="280"/>
  <c r="E101"/>
  <c r="I101" s="1"/>
  <c r="D102" i="279"/>
  <c r="J102" s="1"/>
  <c r="E102"/>
  <c r="I102" s="1"/>
  <c r="C95" i="277"/>
  <c r="F94"/>
  <c r="E4" i="276"/>
  <c r="C94" i="273"/>
  <c r="F92"/>
  <c r="D104" i="282" l="1"/>
  <c r="E104"/>
  <c r="I104" s="1"/>
  <c r="C94" i="262"/>
  <c r="D94"/>
  <c r="H94" s="1"/>
  <c r="C104" i="281"/>
  <c r="F102"/>
  <c r="C102" i="280"/>
  <c r="F101"/>
  <c r="F102" i="279"/>
  <c r="C104"/>
  <c r="E95" i="277"/>
  <c r="I95" s="1"/>
  <c r="D95"/>
  <c r="D5" i="276"/>
  <c r="H5" s="1"/>
  <c r="E94" i="273"/>
  <c r="I94" s="1"/>
  <c r="D94"/>
  <c r="F104" i="282" l="1"/>
  <c r="C105"/>
  <c r="E94" i="262"/>
  <c r="B95"/>
  <c r="E104" i="281"/>
  <c r="I104" s="1"/>
  <c r="D104"/>
  <c r="E102" i="280"/>
  <c r="I102" s="1"/>
  <c r="D102"/>
  <c r="D104" i="279"/>
  <c r="J104" s="1"/>
  <c r="E104"/>
  <c r="I104" s="1"/>
  <c r="C96" i="277"/>
  <c r="F95"/>
  <c r="B6" i="276"/>
  <c r="C6" s="1"/>
  <c r="E5"/>
  <c r="C95" i="273"/>
  <c r="F94"/>
  <c r="D105" i="282" l="1"/>
  <c r="E105"/>
  <c r="I105" s="1"/>
  <c r="C95" i="262"/>
  <c r="D95"/>
  <c r="H95" s="1"/>
  <c r="C105" i="281"/>
  <c r="F104"/>
  <c r="C104" i="280"/>
  <c r="F102"/>
  <c r="F104" i="279"/>
  <c r="C105"/>
  <c r="D96" i="277"/>
  <c r="E96"/>
  <c r="I96" s="1"/>
  <c r="D6" i="276"/>
  <c r="H6" s="1"/>
  <c r="D95" i="273"/>
  <c r="E95"/>
  <c r="I95" s="1"/>
  <c r="F105" i="282" l="1"/>
  <c r="C106"/>
  <c r="B96" i="262"/>
  <c r="E95"/>
  <c r="D105" i="281"/>
  <c r="E105"/>
  <c r="I105" s="1"/>
  <c r="D104" i="280"/>
  <c r="E104"/>
  <c r="I104" s="1"/>
  <c r="D105" i="279"/>
  <c r="J105" s="1"/>
  <c r="E105"/>
  <c r="I105" s="1"/>
  <c r="C97" i="277"/>
  <c r="F96"/>
  <c r="B7" i="276"/>
  <c r="C7" s="1"/>
  <c r="E6"/>
  <c r="C96" i="273"/>
  <c r="F95"/>
  <c r="D106" i="282" l="1"/>
  <c r="E106"/>
  <c r="I106" s="1"/>
  <c r="C96" i="262"/>
  <c r="D96"/>
  <c r="H96" s="1"/>
  <c r="C106" i="281"/>
  <c r="F105"/>
  <c r="C105" i="280"/>
  <c r="F104"/>
  <c r="F105" i="279"/>
  <c r="C106"/>
  <c r="E97" i="277"/>
  <c r="I97" s="1"/>
  <c r="D97"/>
  <c r="D7" i="276"/>
  <c r="H7" s="1"/>
  <c r="E96" i="273"/>
  <c r="I96" s="1"/>
  <c r="D96"/>
  <c r="F106" i="282" l="1"/>
  <c r="C107"/>
  <c r="B98" i="262"/>
  <c r="E96"/>
  <c r="E106" i="281"/>
  <c r="I106" s="1"/>
  <c r="D106"/>
  <c r="E105" i="280"/>
  <c r="I105" s="1"/>
  <c r="D105"/>
  <c r="D106" i="279"/>
  <c r="J106" s="1"/>
  <c r="E106"/>
  <c r="I106" s="1"/>
  <c r="C99" i="277"/>
  <c r="F97"/>
  <c r="B9" i="276"/>
  <c r="C9" s="1"/>
  <c r="E7"/>
  <c r="C97" i="273"/>
  <c r="F96"/>
  <c r="D107" i="282" l="1"/>
  <c r="E107"/>
  <c r="I107" s="1"/>
  <c r="C98" i="262"/>
  <c r="D98"/>
  <c r="H98" s="1"/>
  <c r="C107" i="281"/>
  <c r="F106"/>
  <c r="C106" i="280"/>
  <c r="F105"/>
  <c r="F106" i="279"/>
  <c r="C107"/>
  <c r="D99" i="277"/>
  <c r="E99"/>
  <c r="I99" s="1"/>
  <c r="D9" i="276"/>
  <c r="H9" s="1"/>
  <c r="D97" i="273"/>
  <c r="E97"/>
  <c r="I97" s="1"/>
  <c r="F107" i="282" l="1"/>
  <c r="H107"/>
  <c r="C109" s="1"/>
  <c r="B99" i="262"/>
  <c r="E98"/>
  <c r="E107" i="281"/>
  <c r="I107" s="1"/>
  <c r="D107"/>
  <c r="D106" i="280"/>
  <c r="E106"/>
  <c r="I106" s="1"/>
  <c r="D107" i="279"/>
  <c r="J107" s="1"/>
  <c r="E107"/>
  <c r="I107" s="1"/>
  <c r="C100" i="277"/>
  <c r="F99"/>
  <c r="B10" i="276"/>
  <c r="C10" s="1"/>
  <c r="E9"/>
  <c r="F97" i="273"/>
  <c r="C99"/>
  <c r="E109" i="282" l="1"/>
  <c r="I109" s="1"/>
  <c r="D109"/>
  <c r="C99" i="262"/>
  <c r="D99"/>
  <c r="H99" s="1"/>
  <c r="H107" i="281"/>
  <c r="C109" s="1"/>
  <c r="F107"/>
  <c r="C107" i="280"/>
  <c r="F106"/>
  <c r="F107" i="279"/>
  <c r="C109"/>
  <c r="E100" i="277"/>
  <c r="I100" s="1"/>
  <c r="D100"/>
  <c r="D10" i="276"/>
  <c r="H10" s="1"/>
  <c r="D99" i="273"/>
  <c r="E99"/>
  <c r="I99" s="1"/>
  <c r="C110" i="282" l="1"/>
  <c r="F109"/>
  <c r="E99" i="262"/>
  <c r="B100"/>
  <c r="E109" i="281"/>
  <c r="I109" s="1"/>
  <c r="D109"/>
  <c r="E107" i="280"/>
  <c r="I107" s="1"/>
  <c r="D107"/>
  <c r="D109" i="279"/>
  <c r="J109" s="1"/>
  <c r="E109"/>
  <c r="I109" s="1"/>
  <c r="C101" i="277"/>
  <c r="F100"/>
  <c r="B11" i="276"/>
  <c r="C11" s="1"/>
  <c r="E10"/>
  <c r="C100" i="273"/>
  <c r="F99"/>
  <c r="E110" i="282" l="1"/>
  <c r="I110" s="1"/>
  <c r="D110"/>
  <c r="C100" i="262"/>
  <c r="D100"/>
  <c r="H100" s="1"/>
  <c r="C110" i="281"/>
  <c r="F109"/>
  <c r="H107" i="280"/>
  <c r="C109" s="1"/>
  <c r="F107"/>
  <c r="F109" i="279"/>
  <c r="C110"/>
  <c r="D101" i="277"/>
  <c r="E101"/>
  <c r="I101" s="1"/>
  <c r="D11" i="276"/>
  <c r="H11" s="1"/>
  <c r="E100" i="273"/>
  <c r="I100" s="1"/>
  <c r="D100"/>
  <c r="C111" i="282" l="1"/>
  <c r="F110"/>
  <c r="B101" i="262"/>
  <c r="E100"/>
  <c r="D110" i="281"/>
  <c r="E110"/>
  <c r="I110" s="1"/>
  <c r="E109" i="280"/>
  <c r="I109" s="1"/>
  <c r="D109"/>
  <c r="D110" i="279"/>
  <c r="J110" s="1"/>
  <c r="E110"/>
  <c r="I110" s="1"/>
  <c r="C102" i="277"/>
  <c r="F101"/>
  <c r="B12" i="276"/>
  <c r="C12" s="1"/>
  <c r="E11"/>
  <c r="C101" i="273"/>
  <c r="F100"/>
  <c r="E111" i="282" l="1"/>
  <c r="I111" s="1"/>
  <c r="D111"/>
  <c r="C101" i="262"/>
  <c r="D101"/>
  <c r="H101" s="1"/>
  <c r="C111" i="281"/>
  <c r="F110"/>
  <c r="C110" i="280"/>
  <c r="F109"/>
  <c r="F110" i="279"/>
  <c r="C111"/>
  <c r="E102" i="277"/>
  <c r="I102" s="1"/>
  <c r="D102"/>
  <c r="D12" i="276"/>
  <c r="H12" s="1"/>
  <c r="D101" i="273"/>
  <c r="E101"/>
  <c r="I101" s="1"/>
  <c r="C112" i="282" l="1"/>
  <c r="F111"/>
  <c r="E101" i="262"/>
  <c r="B103"/>
  <c r="E111" i="281"/>
  <c r="I111" s="1"/>
  <c r="D111"/>
  <c r="D110" i="280"/>
  <c r="E110"/>
  <c r="I110" s="1"/>
  <c r="D111" i="279"/>
  <c r="J111" s="1"/>
  <c r="E111"/>
  <c r="I111" s="1"/>
  <c r="C104" i="277"/>
  <c r="F102"/>
  <c r="B14" i="276"/>
  <c r="C14" s="1"/>
  <c r="E12"/>
  <c r="C102" i="273"/>
  <c r="F101"/>
  <c r="E112" i="282" l="1"/>
  <c r="I112" s="1"/>
  <c r="D112"/>
  <c r="C103" i="262"/>
  <c r="D103"/>
  <c r="H103" s="1"/>
  <c r="C112" i="281"/>
  <c r="F111"/>
  <c r="C111" i="280"/>
  <c r="F110"/>
  <c r="F111" i="279"/>
  <c r="C112"/>
  <c r="D104" i="277"/>
  <c r="E104"/>
  <c r="I104" s="1"/>
  <c r="D14" i="276"/>
  <c r="D102" i="273"/>
  <c r="E102"/>
  <c r="I102" s="1"/>
  <c r="C114" i="282" l="1"/>
  <c r="F112"/>
  <c r="E103" i="262"/>
  <c r="B104"/>
  <c r="C104" s="1"/>
  <c r="H14" i="276"/>
  <c r="D112" i="281"/>
  <c r="E112"/>
  <c r="I112" s="1"/>
  <c r="E111" i="280"/>
  <c r="I111" s="1"/>
  <c r="D111"/>
  <c r="D112" i="279"/>
  <c r="J112" s="1"/>
  <c r="E112"/>
  <c r="I112" s="1"/>
  <c r="C105" i="277"/>
  <c r="F104"/>
  <c r="B15" i="276"/>
  <c r="E14"/>
  <c r="F102" i="273"/>
  <c r="C104"/>
  <c r="E114" i="282" l="1"/>
  <c r="I114" s="1"/>
  <c r="D114"/>
  <c r="D104" i="262"/>
  <c r="H104" s="1"/>
  <c r="C114" i="281"/>
  <c r="F112"/>
  <c r="C112" i="280"/>
  <c r="F111"/>
  <c r="F112" i="279"/>
  <c r="C114"/>
  <c r="E105" i="277"/>
  <c r="I105" s="1"/>
  <c r="D105"/>
  <c r="D15" i="276"/>
  <c r="E104" i="273"/>
  <c r="I104" s="1"/>
  <c r="D104"/>
  <c r="C115" i="282" l="1"/>
  <c r="F114"/>
  <c r="E104" i="262"/>
  <c r="B105"/>
  <c r="C105" s="1"/>
  <c r="H15" i="276"/>
  <c r="E114" i="281"/>
  <c r="I114" s="1"/>
  <c r="D114"/>
  <c r="D112" i="280"/>
  <c r="E112"/>
  <c r="I112" s="1"/>
  <c r="D114" i="279"/>
  <c r="J114" s="1"/>
  <c r="E114"/>
  <c r="I114" s="1"/>
  <c r="C106" i="277"/>
  <c r="F105"/>
  <c r="B16" i="276"/>
  <c r="E15"/>
  <c r="C105" i="273"/>
  <c r="F104"/>
  <c r="E115" i="282" l="1"/>
  <c r="I115" s="1"/>
  <c r="D115"/>
  <c r="D105" i="262"/>
  <c r="H105" s="1"/>
  <c r="C115" i="281"/>
  <c r="F114"/>
  <c r="C114" i="280"/>
  <c r="F112"/>
  <c r="F114" i="279"/>
  <c r="C115"/>
  <c r="D106" i="277"/>
  <c r="E106"/>
  <c r="I106" s="1"/>
  <c r="D16" i="276"/>
  <c r="H16" s="1"/>
  <c r="D105" i="273"/>
  <c r="E105"/>
  <c r="I105" s="1"/>
  <c r="C116" i="282" l="1"/>
  <c r="F115"/>
  <c r="E105" i="262"/>
  <c r="B106"/>
  <c r="C106" s="1"/>
  <c r="D115" i="281"/>
  <c r="E115"/>
  <c r="I115" s="1"/>
  <c r="E114" i="280"/>
  <c r="I114" s="1"/>
  <c r="D114"/>
  <c r="D115" i="279"/>
  <c r="J115" s="1"/>
  <c r="E115"/>
  <c r="I115" s="1"/>
  <c r="C107" i="277"/>
  <c r="F106"/>
  <c r="B17" i="276"/>
  <c r="E16"/>
  <c r="C106" i="273"/>
  <c r="F105"/>
  <c r="E116" i="282" l="1"/>
  <c r="I116" s="1"/>
  <c r="D116"/>
  <c r="D106" i="262"/>
  <c r="H106" s="1"/>
  <c r="C116" i="281"/>
  <c r="F115"/>
  <c r="C115" i="280"/>
  <c r="F114"/>
  <c r="F115" i="279"/>
  <c r="C116"/>
  <c r="E107" i="277"/>
  <c r="I107" s="1"/>
  <c r="D107"/>
  <c r="D17" i="276"/>
  <c r="H17" s="1"/>
  <c r="E106" i="273"/>
  <c r="I106" s="1"/>
  <c r="D106"/>
  <c r="C117" i="282" l="1"/>
  <c r="F116"/>
  <c r="B108" i="262"/>
  <c r="E106"/>
  <c r="E116" i="281"/>
  <c r="I116" s="1"/>
  <c r="D116"/>
  <c r="D115" i="280"/>
  <c r="E115"/>
  <c r="I115" s="1"/>
  <c r="D116" i="279"/>
  <c r="J116" s="1"/>
  <c r="E116"/>
  <c r="I116" s="1"/>
  <c r="H107" i="277"/>
  <c r="C109" s="1"/>
  <c r="F107"/>
  <c r="B19" i="276"/>
  <c r="E17"/>
  <c r="C107" i="273"/>
  <c r="F106"/>
  <c r="E117" i="282" l="1"/>
  <c r="I117" s="1"/>
  <c r="D117"/>
  <c r="D108" i="262"/>
  <c r="H108" s="1"/>
  <c r="C117" i="281"/>
  <c r="F116"/>
  <c r="C116" i="280"/>
  <c r="F115"/>
  <c r="F116" i="279"/>
  <c r="C117"/>
  <c r="E109" i="277"/>
  <c r="I109" s="1"/>
  <c r="D109"/>
  <c r="D19" i="276"/>
  <c r="H19" s="1"/>
  <c r="E107" i="273"/>
  <c r="I107" s="1"/>
  <c r="D107"/>
  <c r="H107" s="1"/>
  <c r="C119" i="282" l="1"/>
  <c r="F117"/>
  <c r="E108" i="262"/>
  <c r="B109"/>
  <c r="D117" i="281"/>
  <c r="E117"/>
  <c r="I117" s="1"/>
  <c r="E116" i="280"/>
  <c r="I116" s="1"/>
  <c r="D116"/>
  <c r="D117" i="279"/>
  <c r="J117" s="1"/>
  <c r="E117"/>
  <c r="I117" s="1"/>
  <c r="C110" i="277"/>
  <c r="F109"/>
  <c r="B20" i="276"/>
  <c r="E19"/>
  <c r="F107" i="273"/>
  <c r="C109"/>
  <c r="E119" i="282" l="1"/>
  <c r="I119" s="1"/>
  <c r="D119"/>
  <c r="C109" i="262"/>
  <c r="D109"/>
  <c r="H109" s="1"/>
  <c r="C119" i="281"/>
  <c r="F117"/>
  <c r="C117" i="280"/>
  <c r="F116"/>
  <c r="F117" i="279"/>
  <c r="C119"/>
  <c r="D110" i="277"/>
  <c r="E110"/>
  <c r="I110" s="1"/>
  <c r="C20" i="276"/>
  <c r="D20"/>
  <c r="H20" s="1"/>
  <c r="E109" i="273"/>
  <c r="I109" s="1"/>
  <c r="D109"/>
  <c r="C120" i="282" l="1"/>
  <c r="F119"/>
  <c r="B110" i="262"/>
  <c r="E109"/>
  <c r="E119" i="281"/>
  <c r="I119" s="1"/>
  <c r="D119"/>
  <c r="D117" i="280"/>
  <c r="E117"/>
  <c r="I117" s="1"/>
  <c r="D119" i="279"/>
  <c r="J119" s="1"/>
  <c r="E119"/>
  <c r="I119" s="1"/>
  <c r="C111" i="277"/>
  <c r="F110"/>
  <c r="B21" i="276"/>
  <c r="E20"/>
  <c r="F109" i="273"/>
  <c r="C110"/>
  <c r="E120" i="282" l="1"/>
  <c r="I120" s="1"/>
  <c r="D120"/>
  <c r="C110" i="262"/>
  <c r="D110"/>
  <c r="H110" s="1"/>
  <c r="C120" i="281"/>
  <c r="F119"/>
  <c r="C119" i="280"/>
  <c r="F117"/>
  <c r="F119" i="279"/>
  <c r="C120"/>
  <c r="E111" i="277"/>
  <c r="I111" s="1"/>
  <c r="D111"/>
  <c r="D21" i="276"/>
  <c r="H21" s="1"/>
  <c r="C21"/>
  <c r="D110" i="273"/>
  <c r="E110"/>
  <c r="I110" s="1"/>
  <c r="C121" i="282" l="1"/>
  <c r="F120"/>
  <c r="E110" i="262"/>
  <c r="B111"/>
  <c r="D120" i="281"/>
  <c r="E120"/>
  <c r="I120" s="1"/>
  <c r="E119" i="280"/>
  <c r="I119" s="1"/>
  <c r="D119"/>
  <c r="D120" i="279"/>
  <c r="J120" s="1"/>
  <c r="E120"/>
  <c r="I120" s="1"/>
  <c r="C112" i="277"/>
  <c r="F111"/>
  <c r="B22" i="276"/>
  <c r="E21"/>
  <c r="F110" i="273"/>
  <c r="C111"/>
  <c r="E121" i="282" l="1"/>
  <c r="I121" s="1"/>
  <c r="D121"/>
  <c r="D111" i="262"/>
  <c r="H111" s="1"/>
  <c r="C111"/>
  <c r="C121" i="281"/>
  <c r="F120"/>
  <c r="C120" i="280"/>
  <c r="F119"/>
  <c r="F120" i="279"/>
  <c r="C121"/>
  <c r="D112" i="277"/>
  <c r="E112"/>
  <c r="I112" s="1"/>
  <c r="C22" i="276"/>
  <c r="D22"/>
  <c r="H22" s="1"/>
  <c r="E111" i="273"/>
  <c r="I111" s="1"/>
  <c r="D111"/>
  <c r="C122" i="282" l="1"/>
  <c r="F121"/>
  <c r="E111" i="262"/>
  <c r="B113"/>
  <c r="E121" i="281"/>
  <c r="I121" s="1"/>
  <c r="D121"/>
  <c r="D120" i="280"/>
  <c r="E120"/>
  <c r="I120" s="1"/>
  <c r="D121" i="279"/>
  <c r="J121" s="1"/>
  <c r="E121"/>
  <c r="I121" s="1"/>
  <c r="C114" i="277"/>
  <c r="F112"/>
  <c r="B24" i="276"/>
  <c r="E22"/>
  <c r="F111" i="273"/>
  <c r="C112"/>
  <c r="E122" i="282" l="1"/>
  <c r="I122" s="1"/>
  <c r="D122"/>
  <c r="D113" i="262"/>
  <c r="H113" s="1"/>
  <c r="C113"/>
  <c r="C122" i="281"/>
  <c r="F121"/>
  <c r="C121" i="280"/>
  <c r="F120"/>
  <c r="F121" i="279"/>
  <c r="C122"/>
  <c r="E114" i="277"/>
  <c r="I114" s="1"/>
  <c r="D114"/>
  <c r="D24" i="276"/>
  <c r="H24" s="1"/>
  <c r="C24"/>
  <c r="D112" i="273"/>
  <c r="E112"/>
  <c r="I112" s="1"/>
  <c r="H122" i="282" l="1"/>
  <c r="C124" s="1"/>
  <c r="F122"/>
  <c r="E113" i="262"/>
  <c r="B114"/>
  <c r="D122" i="281"/>
  <c r="E122"/>
  <c r="I122" s="1"/>
  <c r="E121" i="280"/>
  <c r="I121" s="1"/>
  <c r="D121"/>
  <c r="D122" i="279"/>
  <c r="J122" s="1"/>
  <c r="E122"/>
  <c r="I122" s="1"/>
  <c r="C115" i="277"/>
  <c r="F114"/>
  <c r="B25" i="276"/>
  <c r="E24"/>
  <c r="F112" i="273"/>
  <c r="C114"/>
  <c r="D124" i="282" l="1"/>
  <c r="E124"/>
  <c r="I124" s="1"/>
  <c r="C114" i="262"/>
  <c r="D114"/>
  <c r="H114" s="1"/>
  <c r="F122" i="281"/>
  <c r="H122"/>
  <c r="C124" s="1"/>
  <c r="C122" i="280"/>
  <c r="F121"/>
  <c r="F122" i="279"/>
  <c r="C124"/>
  <c r="D115" i="277"/>
  <c r="E115"/>
  <c r="I115" s="1"/>
  <c r="C25" i="276"/>
  <c r="D25"/>
  <c r="H25" s="1"/>
  <c r="D114" i="273"/>
  <c r="E114"/>
  <c r="I114" s="1"/>
  <c r="F124" i="282" l="1"/>
  <c r="C125"/>
  <c r="E114" i="262"/>
  <c r="B115"/>
  <c r="D124" i="281"/>
  <c r="E124"/>
  <c r="I124" s="1"/>
  <c r="D122" i="280"/>
  <c r="E122"/>
  <c r="I122" s="1"/>
  <c r="D124" i="279"/>
  <c r="J124" s="1"/>
  <c r="E124"/>
  <c r="I124" s="1"/>
  <c r="C116" i="277"/>
  <c r="F115"/>
  <c r="B26" i="276"/>
  <c r="E25"/>
  <c r="F114" i="273"/>
  <c r="C115"/>
  <c r="D125" i="282" l="1"/>
  <c r="E125"/>
  <c r="I125" s="1"/>
  <c r="D115" i="262"/>
  <c r="H115" s="1"/>
  <c r="C115"/>
  <c r="C125" i="281"/>
  <c r="F124"/>
  <c r="F122" i="280"/>
  <c r="H122"/>
  <c r="C124" s="1"/>
  <c r="F124" i="279"/>
  <c r="C125"/>
  <c r="E116" i="277"/>
  <c r="I116" s="1"/>
  <c r="D116"/>
  <c r="D26" i="276"/>
  <c r="H26" s="1"/>
  <c r="C26"/>
  <c r="E115" i="273"/>
  <c r="I115" s="1"/>
  <c r="D115"/>
  <c r="F125" i="282" l="1"/>
  <c r="C126"/>
  <c r="E115" i="262"/>
  <c r="B116"/>
  <c r="E125" i="281"/>
  <c r="I125" s="1"/>
  <c r="D125"/>
  <c r="D124" i="280"/>
  <c r="E124"/>
  <c r="I124" s="1"/>
  <c r="D125" i="279"/>
  <c r="J125" s="1"/>
  <c r="E125"/>
  <c r="I125" s="1"/>
  <c r="C117" i="277"/>
  <c r="F116"/>
  <c r="B27" i="276"/>
  <c r="E26"/>
  <c r="F115" i="273"/>
  <c r="C116"/>
  <c r="D126" i="282" l="1"/>
  <c r="E126"/>
  <c r="I126" s="1"/>
  <c r="C116" i="262"/>
  <c r="D116"/>
  <c r="H116" s="1"/>
  <c r="C126" i="281"/>
  <c r="F125"/>
  <c r="C125" i="280"/>
  <c r="F124"/>
  <c r="F125" i="279"/>
  <c r="C126"/>
  <c r="D117" i="277"/>
  <c r="E117"/>
  <c r="I117" s="1"/>
  <c r="C27" i="276"/>
  <c r="D27"/>
  <c r="H27" s="1"/>
  <c r="D116" i="273"/>
  <c r="E116"/>
  <c r="I116" s="1"/>
  <c r="F126" i="282" l="1"/>
  <c r="C127"/>
  <c r="E116" i="262"/>
  <c r="B118"/>
  <c r="D126" i="281"/>
  <c r="E126"/>
  <c r="I126" s="1"/>
  <c r="E125" i="280"/>
  <c r="I125" s="1"/>
  <c r="D125"/>
  <c r="D126" i="279"/>
  <c r="J126" s="1"/>
  <c r="E126"/>
  <c r="I126" s="1"/>
  <c r="C119" i="277"/>
  <c r="F117"/>
  <c r="B29" i="276"/>
  <c r="E27"/>
  <c r="F116" i="273"/>
  <c r="C117"/>
  <c r="D127" i="282" l="1"/>
  <c r="E127"/>
  <c r="I127" s="1"/>
  <c r="C118" i="262"/>
  <c r="D118"/>
  <c r="H118" s="1"/>
  <c r="C127" i="281"/>
  <c r="F126"/>
  <c r="C126" i="280"/>
  <c r="F125"/>
  <c r="F126" i="279"/>
  <c r="C127"/>
  <c r="E119" i="277"/>
  <c r="I119" s="1"/>
  <c r="D119"/>
  <c r="D29" i="276"/>
  <c r="H29" s="1"/>
  <c r="C29"/>
  <c r="E117" i="273"/>
  <c r="I117" s="1"/>
  <c r="D117"/>
  <c r="F127" i="282" l="1"/>
  <c r="C129"/>
  <c r="E118" i="262"/>
  <c r="B119"/>
  <c r="E127" i="281"/>
  <c r="I127" s="1"/>
  <c r="D127"/>
  <c r="D126" i="280"/>
  <c r="E126"/>
  <c r="I126" s="1"/>
  <c r="D127" i="279"/>
  <c r="J127" s="1"/>
  <c r="E127"/>
  <c r="I127" s="1"/>
  <c r="C120" i="277"/>
  <c r="F119"/>
  <c r="B30" i="276"/>
  <c r="E29"/>
  <c r="C119" i="273"/>
  <c r="F117"/>
  <c r="D129" i="282" l="1"/>
  <c r="E129"/>
  <c r="I129" s="1"/>
  <c r="D119" i="262"/>
  <c r="H119" s="1"/>
  <c r="C119"/>
  <c r="C129" i="281"/>
  <c r="F127"/>
  <c r="C127" i="280"/>
  <c r="F126"/>
  <c r="F127" i="279"/>
  <c r="C129"/>
  <c r="D120" i="277"/>
  <c r="E120"/>
  <c r="I120" s="1"/>
  <c r="C30" i="276"/>
  <c r="D30"/>
  <c r="H30" s="1"/>
  <c r="E119" i="273"/>
  <c r="I119" s="1"/>
  <c r="D119"/>
  <c r="F129" i="282" l="1"/>
  <c r="C130"/>
  <c r="E119" i="262"/>
  <c r="B120"/>
  <c r="D129" i="281"/>
  <c r="E129"/>
  <c r="I129" s="1"/>
  <c r="E127" i="280"/>
  <c r="I127" s="1"/>
  <c r="D127"/>
  <c r="D129" i="279"/>
  <c r="J129" s="1"/>
  <c r="E129"/>
  <c r="I129" s="1"/>
  <c r="C121" i="277"/>
  <c r="F120"/>
  <c r="B31" i="276"/>
  <c r="E30"/>
  <c r="F119" i="273"/>
  <c r="C120"/>
  <c r="D130" i="282" l="1"/>
  <c r="E130"/>
  <c r="I130" s="1"/>
  <c r="C120" i="262"/>
  <c r="D120"/>
  <c r="H120" s="1"/>
  <c r="C130" i="281"/>
  <c r="F129"/>
  <c r="C129" i="280"/>
  <c r="F127"/>
  <c r="F129" i="279"/>
  <c r="C130"/>
  <c r="E121" i="277"/>
  <c r="I121" s="1"/>
  <c r="D121"/>
  <c r="D31" i="276"/>
  <c r="H31" s="1"/>
  <c r="C31"/>
  <c r="D120" i="273"/>
  <c r="E120"/>
  <c r="I120" s="1"/>
  <c r="F130" i="282" l="1"/>
  <c r="C131"/>
  <c r="E120" i="262"/>
  <c r="B121"/>
  <c r="E130" i="281"/>
  <c r="I130" s="1"/>
  <c r="D130"/>
  <c r="D129" i="280"/>
  <c r="E129"/>
  <c r="I129" s="1"/>
  <c r="D130" i="279"/>
  <c r="J130" s="1"/>
  <c r="E130"/>
  <c r="I130" s="1"/>
  <c r="C122" i="277"/>
  <c r="F121"/>
  <c r="B32" i="276"/>
  <c r="E31"/>
  <c r="F120" i="273"/>
  <c r="C121"/>
  <c r="D131" i="282" l="1"/>
  <c r="E131"/>
  <c r="I131" s="1"/>
  <c r="D121" i="262"/>
  <c r="H121" s="1"/>
  <c r="C121"/>
  <c r="C131" i="281"/>
  <c r="F130"/>
  <c r="C130" i="280"/>
  <c r="F129"/>
  <c r="F130" i="279"/>
  <c r="C131"/>
  <c r="D122" i="277"/>
  <c r="E122"/>
  <c r="I122" s="1"/>
  <c r="C32" i="276"/>
  <c r="D32"/>
  <c r="H32" s="1"/>
  <c r="E121" i="273"/>
  <c r="I121" s="1"/>
  <c r="D121"/>
  <c r="F131" i="282" l="1"/>
  <c r="C132"/>
  <c r="B123" i="262"/>
  <c r="E121"/>
  <c r="D131" i="281"/>
  <c r="E131"/>
  <c r="I131" s="1"/>
  <c r="E130" i="280"/>
  <c r="I130" s="1"/>
  <c r="D130"/>
  <c r="D131" i="279"/>
  <c r="J131" s="1"/>
  <c r="E131"/>
  <c r="I131" s="1"/>
  <c r="F122" i="277"/>
  <c r="H122"/>
  <c r="C124" s="1"/>
  <c r="B34" i="276"/>
  <c r="E32"/>
  <c r="F121" i="273"/>
  <c r="C122"/>
  <c r="D132" i="282" l="1"/>
  <c r="E132"/>
  <c r="I132" s="1"/>
  <c r="D123" i="262"/>
  <c r="H123" s="1"/>
  <c r="C123"/>
  <c r="C132" i="281"/>
  <c r="F131"/>
  <c r="C131" i="280"/>
  <c r="F130"/>
  <c r="F131" i="279"/>
  <c r="C132"/>
  <c r="D124" i="277"/>
  <c r="E124"/>
  <c r="I124" s="1"/>
  <c r="D34" i="276"/>
  <c r="H34" s="1"/>
  <c r="C34"/>
  <c r="D122" i="273"/>
  <c r="H122" s="1"/>
  <c r="E122"/>
  <c r="I122" s="1"/>
  <c r="F132" i="282" l="1"/>
  <c r="C134"/>
  <c r="E123" i="262"/>
  <c r="B124"/>
  <c r="E132" i="281"/>
  <c r="I132" s="1"/>
  <c r="D132"/>
  <c r="D131" i="280"/>
  <c r="E131"/>
  <c r="I131" s="1"/>
  <c r="D132" i="279"/>
  <c r="J132" s="1"/>
  <c r="E132"/>
  <c r="I132" s="1"/>
  <c r="C125" i="277"/>
  <c r="F124"/>
  <c r="B35" i="276"/>
  <c r="E34"/>
  <c r="F122" i="273"/>
  <c r="C124"/>
  <c r="D134" i="282" l="1"/>
  <c r="E134"/>
  <c r="I134" s="1"/>
  <c r="D124" i="262"/>
  <c r="H124" s="1"/>
  <c r="C124"/>
  <c r="C134" i="281"/>
  <c r="F132"/>
  <c r="C132" i="280"/>
  <c r="F131"/>
  <c r="F132" i="279"/>
  <c r="C134"/>
  <c r="E125" i="277"/>
  <c r="I125" s="1"/>
  <c r="D125"/>
  <c r="C35" i="276"/>
  <c r="D35"/>
  <c r="H35" s="1"/>
  <c r="D124" i="273"/>
  <c r="E124"/>
  <c r="I124" s="1"/>
  <c r="F134" i="282" l="1"/>
  <c r="C135"/>
  <c r="B125" i="262"/>
  <c r="E124"/>
  <c r="D134" i="281"/>
  <c r="E134"/>
  <c r="I134" s="1"/>
  <c r="E132" i="280"/>
  <c r="I132" s="1"/>
  <c r="D132"/>
  <c r="D134" i="279"/>
  <c r="J134" s="1"/>
  <c r="E134"/>
  <c r="I134" s="1"/>
  <c r="C126" i="277"/>
  <c r="F125"/>
  <c r="B36" i="276"/>
  <c r="E35"/>
  <c r="F124" i="273"/>
  <c r="C125"/>
  <c r="D135" i="282" l="1"/>
  <c r="E135"/>
  <c r="I135" s="1"/>
  <c r="D125" i="262"/>
  <c r="H125" s="1"/>
  <c r="C125"/>
  <c r="C135" i="281"/>
  <c r="F134"/>
  <c r="C134" i="280"/>
  <c r="F132"/>
  <c r="F134" i="279"/>
  <c r="C135"/>
  <c r="D126" i="277"/>
  <c r="E126"/>
  <c r="I126" s="1"/>
  <c r="D36" i="276"/>
  <c r="H36" s="1"/>
  <c r="C36"/>
  <c r="E125" i="273"/>
  <c r="I125" s="1"/>
  <c r="D125"/>
  <c r="F135" i="282" l="1"/>
  <c r="C136"/>
  <c r="E125" i="262"/>
  <c r="B126"/>
  <c r="E135" i="281"/>
  <c r="I135" s="1"/>
  <c r="D135"/>
  <c r="D134" i="280"/>
  <c r="E134"/>
  <c r="I134" s="1"/>
  <c r="D135" i="279"/>
  <c r="J135" s="1"/>
  <c r="E135"/>
  <c r="I135" s="1"/>
  <c r="C127" i="277"/>
  <c r="F126"/>
  <c r="B37" i="276"/>
  <c r="E36"/>
  <c r="C126" i="273"/>
  <c r="F125"/>
  <c r="D136" i="282" l="1"/>
  <c r="E136"/>
  <c r="I136" s="1"/>
  <c r="D126" i="262"/>
  <c r="H126" s="1"/>
  <c r="C126"/>
  <c r="C136" i="281"/>
  <c r="F135"/>
  <c r="C135" i="280"/>
  <c r="F134"/>
  <c r="F135" i="279"/>
  <c r="C136"/>
  <c r="E127" i="277"/>
  <c r="I127" s="1"/>
  <c r="D127"/>
  <c r="C37" i="276"/>
  <c r="D37"/>
  <c r="H37" s="1"/>
  <c r="E126" i="273"/>
  <c r="I126" s="1"/>
  <c r="D126"/>
  <c r="F136" i="282" l="1"/>
  <c r="C137"/>
  <c r="E126" i="262"/>
  <c r="B128"/>
  <c r="D136" i="281"/>
  <c r="E136"/>
  <c r="I136" s="1"/>
  <c r="E135" i="280"/>
  <c r="I135" s="1"/>
  <c r="D135"/>
  <c r="D136" i="279"/>
  <c r="J136" s="1"/>
  <c r="E136"/>
  <c r="I136" s="1"/>
  <c r="C129" i="277"/>
  <c r="F127"/>
  <c r="B39" i="276"/>
  <c r="E37"/>
  <c r="C127" i="273"/>
  <c r="F126"/>
  <c r="D137" i="282" l="1"/>
  <c r="E137"/>
  <c r="I137" s="1"/>
  <c r="C128" i="262"/>
  <c r="D128"/>
  <c r="H128" s="1"/>
  <c r="C137" i="281"/>
  <c r="F136"/>
  <c r="C136" i="280"/>
  <c r="F135"/>
  <c r="F136" i="279"/>
  <c r="C137"/>
  <c r="D129" i="277"/>
  <c r="E129"/>
  <c r="I129" s="1"/>
  <c r="D39" i="276"/>
  <c r="H39" s="1"/>
  <c r="C39"/>
  <c r="D127" i="273"/>
  <c r="E127"/>
  <c r="I127" s="1"/>
  <c r="F137" i="282" l="1"/>
  <c r="H137"/>
  <c r="C139" s="1"/>
  <c r="E128" i="262"/>
  <c r="B129"/>
  <c r="E137" i="281"/>
  <c r="I137" s="1"/>
  <c r="D137"/>
  <c r="D136" i="280"/>
  <c r="E136"/>
  <c r="I136" s="1"/>
  <c r="D137" i="279"/>
  <c r="J137" s="1"/>
  <c r="E137"/>
  <c r="I137" s="1"/>
  <c r="C130" i="277"/>
  <c r="F129"/>
  <c r="B40" i="276"/>
  <c r="E39"/>
  <c r="F127" i="273"/>
  <c r="C129"/>
  <c r="E139" i="282" l="1"/>
  <c r="I139" s="1"/>
  <c r="D139"/>
  <c r="C129" i="262"/>
  <c r="D129"/>
  <c r="H129" s="1"/>
  <c r="H137" i="281"/>
  <c r="C139" s="1"/>
  <c r="F137"/>
  <c r="C137" i="280"/>
  <c r="F136"/>
  <c r="F137" i="279"/>
  <c r="C138"/>
  <c r="E130" i="277"/>
  <c r="I130" s="1"/>
  <c r="D130"/>
  <c r="C40" i="276"/>
  <c r="D40"/>
  <c r="H40" s="1"/>
  <c r="D129" i="273"/>
  <c r="E129"/>
  <c r="I129" s="1"/>
  <c r="C140" i="282" l="1"/>
  <c r="F139"/>
  <c r="E129" i="262"/>
  <c r="B130"/>
  <c r="E139" i="281"/>
  <c r="I139" s="1"/>
  <c r="D139"/>
  <c r="E137" i="280"/>
  <c r="I137" s="1"/>
  <c r="D137"/>
  <c r="D138" i="279"/>
  <c r="J138" s="1"/>
  <c r="E138"/>
  <c r="I138" s="1"/>
  <c r="C131" i="277"/>
  <c r="F130"/>
  <c r="B41" i="276"/>
  <c r="E40"/>
  <c r="C130" i="273"/>
  <c r="F129"/>
  <c r="E140" i="282" l="1"/>
  <c r="I140" s="1"/>
  <c r="D140"/>
  <c r="C130" i="262"/>
  <c r="D130"/>
  <c r="H130" s="1"/>
  <c r="C140" i="281"/>
  <c r="F139"/>
  <c r="H137" i="280"/>
  <c r="C139" s="1"/>
  <c r="F137"/>
  <c r="F138" i="279"/>
  <c r="D131" i="277"/>
  <c r="E131"/>
  <c r="I131" s="1"/>
  <c r="D41" i="276"/>
  <c r="H41" s="1"/>
  <c r="C41"/>
  <c r="E130" i="273"/>
  <c r="I130" s="1"/>
  <c r="D130"/>
  <c r="C141" i="282" l="1"/>
  <c r="F140"/>
  <c r="E130" i="262"/>
  <c r="B131"/>
  <c r="D140" i="281"/>
  <c r="E140"/>
  <c r="I140" s="1"/>
  <c r="E139" i="280"/>
  <c r="I139" s="1"/>
  <c r="D139"/>
  <c r="C132" i="277"/>
  <c r="F131"/>
  <c r="B42" i="276"/>
  <c r="E41"/>
  <c r="C131" i="273"/>
  <c r="F130"/>
  <c r="E141" i="282" l="1"/>
  <c r="I141" s="1"/>
  <c r="D141"/>
  <c r="D131" i="262"/>
  <c r="H131" s="1"/>
  <c r="C131"/>
  <c r="C141" i="281"/>
  <c r="F140"/>
  <c r="C140" i="280"/>
  <c r="F139"/>
  <c r="E132" i="277"/>
  <c r="I132" s="1"/>
  <c r="D132"/>
  <c r="C42" i="276"/>
  <c r="D42"/>
  <c r="H42" s="1"/>
  <c r="D131" i="273"/>
  <c r="E131"/>
  <c r="I131" s="1"/>
  <c r="C142" i="282" l="1"/>
  <c r="F141"/>
  <c r="E131" i="262"/>
  <c r="B133"/>
  <c r="E141" i="281"/>
  <c r="I141" s="1"/>
  <c r="D141"/>
  <c r="D140" i="280"/>
  <c r="E140"/>
  <c r="I140" s="1"/>
  <c r="C134" i="277"/>
  <c r="F132"/>
  <c r="B44" i="276"/>
  <c r="E42"/>
  <c r="C132" i="273"/>
  <c r="F131"/>
  <c r="E142" i="282" l="1"/>
  <c r="I142" s="1"/>
  <c r="D142"/>
  <c r="D133" i="262"/>
  <c r="H133" s="1"/>
  <c r="C133"/>
  <c r="C142" i="281"/>
  <c r="F141"/>
  <c r="C141" i="280"/>
  <c r="F140"/>
  <c r="D134" i="277"/>
  <c r="E134"/>
  <c r="I134" s="1"/>
  <c r="D44" i="276"/>
  <c r="H44" s="1"/>
  <c r="C44"/>
  <c r="E132" i="273"/>
  <c r="I132" s="1"/>
  <c r="D132"/>
  <c r="C144" i="282" l="1"/>
  <c r="F142"/>
  <c r="E133" i="262"/>
  <c r="B134"/>
  <c r="D142" i="281"/>
  <c r="E142"/>
  <c r="I142" s="1"/>
  <c r="E141" i="280"/>
  <c r="I141" s="1"/>
  <c r="D141"/>
  <c r="C135" i="277"/>
  <c r="F134"/>
  <c r="B45" i="276"/>
  <c r="E44"/>
  <c r="F132" i="273"/>
  <c r="C134"/>
  <c r="E144" i="282" l="1"/>
  <c r="I144" s="1"/>
  <c r="D144"/>
  <c r="C134" i="262"/>
  <c r="D134"/>
  <c r="H134" s="1"/>
  <c r="C144" i="281"/>
  <c r="F142"/>
  <c r="C142" i="280"/>
  <c r="F141"/>
  <c r="E135" i="277"/>
  <c r="I135" s="1"/>
  <c r="D135"/>
  <c r="C45" i="276"/>
  <c r="D45"/>
  <c r="H45" s="1"/>
  <c r="E134" i="273"/>
  <c r="I134" s="1"/>
  <c r="D134"/>
  <c r="C145" i="282" l="1"/>
  <c r="F144"/>
  <c r="E134" i="262"/>
  <c r="B135"/>
  <c r="E144" i="281"/>
  <c r="I144" s="1"/>
  <c r="D144"/>
  <c r="D142" i="280"/>
  <c r="E142"/>
  <c r="I142" s="1"/>
  <c r="C136" i="277"/>
  <c r="F135"/>
  <c r="B46" i="276"/>
  <c r="E45"/>
  <c r="C135" i="273"/>
  <c r="F134"/>
  <c r="E145" i="282" l="1"/>
  <c r="I145" s="1"/>
  <c r="D145"/>
  <c r="C135" i="262"/>
  <c r="D135"/>
  <c r="H135" s="1"/>
  <c r="C145" i="281"/>
  <c r="F144"/>
  <c r="C144" i="280"/>
  <c r="F142"/>
  <c r="D136" i="277"/>
  <c r="E136"/>
  <c r="I136" s="1"/>
  <c r="D46" i="276"/>
  <c r="H46" s="1"/>
  <c r="C46"/>
  <c r="D135" i="273"/>
  <c r="E135"/>
  <c r="I135" s="1"/>
  <c r="C146" i="282" l="1"/>
  <c r="F145"/>
  <c r="E135" i="262"/>
  <c r="B136"/>
  <c r="D145" i="281"/>
  <c r="E145"/>
  <c r="I145" s="1"/>
  <c r="E144" i="280"/>
  <c r="I144" s="1"/>
  <c r="D144"/>
  <c r="C137" i="277"/>
  <c r="F136"/>
  <c r="B47" i="276"/>
  <c r="E46"/>
  <c r="C136" i="273"/>
  <c r="F135"/>
  <c r="E146" i="282" l="1"/>
  <c r="I146" s="1"/>
  <c r="D146"/>
  <c r="D136" i="262"/>
  <c r="H136" s="1"/>
  <c r="C136"/>
  <c r="C146" i="281"/>
  <c r="F145"/>
  <c r="C145" i="280"/>
  <c r="F144"/>
  <c r="E137" i="277"/>
  <c r="I137" s="1"/>
  <c r="D137"/>
  <c r="C47" i="276"/>
  <c r="D47"/>
  <c r="H47" s="1"/>
  <c r="E136" i="273"/>
  <c r="I136" s="1"/>
  <c r="D136"/>
  <c r="C147" i="282" l="1"/>
  <c r="F146"/>
  <c r="E136" i="262"/>
  <c r="B138"/>
  <c r="E146" i="281"/>
  <c r="I146" s="1"/>
  <c r="D146"/>
  <c r="D145" i="280"/>
  <c r="E145"/>
  <c r="I145" s="1"/>
  <c r="H137" i="277"/>
  <c r="C139" s="1"/>
  <c r="F137"/>
  <c r="E47" i="276"/>
  <c r="B49"/>
  <c r="C137" i="273"/>
  <c r="F136"/>
  <c r="E147" i="282" l="1"/>
  <c r="I147" s="1"/>
  <c r="D147"/>
  <c r="D138" i="262"/>
  <c r="H138" s="1"/>
  <c r="C138"/>
  <c r="C147" i="281"/>
  <c r="F146"/>
  <c r="C146" i="280"/>
  <c r="F145"/>
  <c r="E139" i="277"/>
  <c r="I139" s="1"/>
  <c r="D139"/>
  <c r="C49" i="276"/>
  <c r="D49"/>
  <c r="H49" s="1"/>
  <c r="D137" i="273"/>
  <c r="H137" s="1"/>
  <c r="E137"/>
  <c r="I137" s="1"/>
  <c r="C149" i="282" l="1"/>
  <c r="F147"/>
  <c r="E138" i="262"/>
  <c r="B139"/>
  <c r="D147" i="281"/>
  <c r="E147"/>
  <c r="I147" s="1"/>
  <c r="E146" i="280"/>
  <c r="I146" s="1"/>
  <c r="D146"/>
  <c r="C140" i="277"/>
  <c r="F139"/>
  <c r="B50" i="276"/>
  <c r="E49"/>
  <c r="F137" i="273"/>
  <c r="C139"/>
  <c r="E149" i="282" l="1"/>
  <c r="I149" s="1"/>
  <c r="D149"/>
  <c r="D139" i="262"/>
  <c r="H139" s="1"/>
  <c r="C139"/>
  <c r="C149" i="281"/>
  <c r="F147"/>
  <c r="C147" i="280"/>
  <c r="F146"/>
  <c r="D140" i="277"/>
  <c r="E140"/>
  <c r="I140" s="1"/>
  <c r="D50" i="276"/>
  <c r="H50" s="1"/>
  <c r="C50"/>
  <c r="D139" i="273"/>
  <c r="E139"/>
  <c r="I139" s="1"/>
  <c r="C150" i="282" l="1"/>
  <c r="F149"/>
  <c r="E139" i="262"/>
  <c r="B140"/>
  <c r="E149" i="281"/>
  <c r="I149" s="1"/>
  <c r="D149"/>
  <c r="D147" i="280"/>
  <c r="E147"/>
  <c r="I147" s="1"/>
  <c r="C141" i="277"/>
  <c r="F140"/>
  <c r="B51" i="276"/>
  <c r="E50"/>
  <c r="C140" i="273"/>
  <c r="F139"/>
  <c r="E150" i="282" l="1"/>
  <c r="I150" s="1"/>
  <c r="D150"/>
  <c r="D140" i="262"/>
  <c r="H140" s="1"/>
  <c r="C140"/>
  <c r="C150" i="281"/>
  <c r="F149"/>
  <c r="C149" i="280"/>
  <c r="F147"/>
  <c r="E141" i="277"/>
  <c r="I141" s="1"/>
  <c r="D141"/>
  <c r="C51" i="276"/>
  <c r="D51"/>
  <c r="H51" s="1"/>
  <c r="E140" i="273"/>
  <c r="I140" s="1"/>
  <c r="D140"/>
  <c r="C151" i="282" l="1"/>
  <c r="F150"/>
  <c r="E140" i="262"/>
  <c r="B141"/>
  <c r="D150" i="281"/>
  <c r="E150"/>
  <c r="I150" s="1"/>
  <c r="E149" i="280"/>
  <c r="I149" s="1"/>
  <c r="D149"/>
  <c r="C142" i="277"/>
  <c r="F141"/>
  <c r="B52" i="276"/>
  <c r="E51"/>
  <c r="C141" i="273"/>
  <c r="F140"/>
  <c r="E151" i="282" l="1"/>
  <c r="I151" s="1"/>
  <c r="D151"/>
  <c r="D141" i="262"/>
  <c r="H141" s="1"/>
  <c r="C141"/>
  <c r="C151" i="281"/>
  <c r="F150"/>
  <c r="C150" i="280"/>
  <c r="F149"/>
  <c r="D142" i="277"/>
  <c r="E142"/>
  <c r="I142" s="1"/>
  <c r="D52" i="276"/>
  <c r="H52" s="1"/>
  <c r="C52"/>
  <c r="D141" i="273"/>
  <c r="E141"/>
  <c r="I141" s="1"/>
  <c r="C152" i="282" l="1"/>
  <c r="F151"/>
  <c r="B143" i="262"/>
  <c r="E141"/>
  <c r="E151" i="281"/>
  <c r="I151" s="1"/>
  <c r="D151"/>
  <c r="D150" i="280"/>
  <c r="E150"/>
  <c r="I150" s="1"/>
  <c r="C144" i="277"/>
  <c r="F142"/>
  <c r="B54" i="276"/>
  <c r="E52"/>
  <c r="C142" i="273"/>
  <c r="F141"/>
  <c r="E152" i="282" l="1"/>
  <c r="I152" s="1"/>
  <c r="D152"/>
  <c r="D143" i="262"/>
  <c r="H143" s="1"/>
  <c r="C143"/>
  <c r="C152" i="281"/>
  <c r="F151"/>
  <c r="C151" i="280"/>
  <c r="F150"/>
  <c r="E144" i="277"/>
  <c r="I144" s="1"/>
  <c r="D144"/>
  <c r="C54" i="276"/>
  <c r="D54"/>
  <c r="H54" s="1"/>
  <c r="E142" i="273"/>
  <c r="I142" s="1"/>
  <c r="D142"/>
  <c r="H152" i="282" l="1"/>
  <c r="C154" s="1"/>
  <c r="F152"/>
  <c r="E143" i="262"/>
  <c r="B144"/>
  <c r="D152" i="281"/>
  <c r="E152"/>
  <c r="I152" s="1"/>
  <c r="E151" i="280"/>
  <c r="I151" s="1"/>
  <c r="D151"/>
  <c r="C145" i="277"/>
  <c r="F144"/>
  <c r="B55" i="276"/>
  <c r="E54"/>
  <c r="F142" i="273"/>
  <c r="C144"/>
  <c r="D154" i="282" l="1"/>
  <c r="E154"/>
  <c r="I154" s="1"/>
  <c r="D144" i="262"/>
  <c r="H144" s="1"/>
  <c r="C144"/>
  <c r="F152" i="281"/>
  <c r="H152"/>
  <c r="C154" s="1"/>
  <c r="C152" i="280"/>
  <c r="F151"/>
  <c r="D145" i="277"/>
  <c r="E145"/>
  <c r="I145" s="1"/>
  <c r="C55" i="276"/>
  <c r="D55"/>
  <c r="H55" s="1"/>
  <c r="E144" i="273"/>
  <c r="I144" s="1"/>
  <c r="D144"/>
  <c r="F154" i="282" l="1"/>
  <c r="C155"/>
  <c r="B145" i="262"/>
  <c r="E144"/>
  <c r="D154" i="281"/>
  <c r="E154"/>
  <c r="I154" s="1"/>
  <c r="D152" i="280"/>
  <c r="E152"/>
  <c r="I152" s="1"/>
  <c r="C146" i="277"/>
  <c r="F145"/>
  <c r="B56" i="276"/>
  <c r="E55"/>
  <c r="C145" i="273"/>
  <c r="F144"/>
  <c r="D155" i="282" l="1"/>
  <c r="E155"/>
  <c r="I155" s="1"/>
  <c r="D145" i="262"/>
  <c r="H145" s="1"/>
  <c r="C145"/>
  <c r="C155" i="281"/>
  <c r="F154"/>
  <c r="F152" i="280"/>
  <c r="H152"/>
  <c r="C154" s="1"/>
  <c r="E146" i="277"/>
  <c r="I146" s="1"/>
  <c r="D146"/>
  <c r="D56" i="276"/>
  <c r="H56" s="1"/>
  <c r="C56"/>
  <c r="D145" i="273"/>
  <c r="E145"/>
  <c r="I145" s="1"/>
  <c r="F155" i="282" l="1"/>
  <c r="C156"/>
  <c r="B146" i="262"/>
  <c r="E145"/>
  <c r="E155" i="281"/>
  <c r="I155" s="1"/>
  <c r="D155"/>
  <c r="D154" i="280"/>
  <c r="E154"/>
  <c r="I154" s="1"/>
  <c r="C147" i="277"/>
  <c r="F146"/>
  <c r="B57" i="276"/>
  <c r="E56"/>
  <c r="C146" i="273"/>
  <c r="F145"/>
  <c r="D156" i="282" l="1"/>
  <c r="E156"/>
  <c r="I156" s="1"/>
  <c r="D146" i="262"/>
  <c r="H146" s="1"/>
  <c r="C146"/>
  <c r="C156" i="281"/>
  <c r="F155"/>
  <c r="C155" i="280"/>
  <c r="F154"/>
  <c r="D147" i="277"/>
  <c r="E147"/>
  <c r="I147" s="1"/>
  <c r="C57" i="276"/>
  <c r="D57"/>
  <c r="H57" s="1"/>
  <c r="E146" i="273"/>
  <c r="I146" s="1"/>
  <c r="D146"/>
  <c r="F156" i="282" l="1"/>
  <c r="C157"/>
  <c r="E146" i="262"/>
  <c r="B148"/>
  <c r="D156" i="281"/>
  <c r="E156"/>
  <c r="I156" s="1"/>
  <c r="E155" i="280"/>
  <c r="I155" s="1"/>
  <c r="D155"/>
  <c r="C149" i="277"/>
  <c r="F147"/>
  <c r="B59" i="276"/>
  <c r="E57"/>
  <c r="C147" i="273"/>
  <c r="F146"/>
  <c r="D157" i="282" l="1"/>
  <c r="E157"/>
  <c r="I157" s="1"/>
  <c r="D148" i="262"/>
  <c r="H148" s="1"/>
  <c r="C148"/>
  <c r="C157" i="281"/>
  <c r="F156"/>
  <c r="C156" i="280"/>
  <c r="F155"/>
  <c r="E149" i="277"/>
  <c r="I149" s="1"/>
  <c r="D149"/>
  <c r="D59" i="276"/>
  <c r="H59" s="1"/>
  <c r="C59"/>
  <c r="D147" i="273"/>
  <c r="E147"/>
  <c r="I147" s="1"/>
  <c r="F157" i="282" l="1"/>
  <c r="C159"/>
  <c r="E148" i="262"/>
  <c r="B149"/>
  <c r="E157" i="281"/>
  <c r="I157" s="1"/>
  <c r="D157"/>
  <c r="D156" i="280"/>
  <c r="E156"/>
  <c r="I156" s="1"/>
  <c r="C150" i="277"/>
  <c r="F149"/>
  <c r="B60" i="276"/>
  <c r="E59"/>
  <c r="C149" i="273"/>
  <c r="F147"/>
  <c r="D159" i="282" l="1"/>
  <c r="E159"/>
  <c r="I159" s="1"/>
  <c r="D149" i="262"/>
  <c r="H149" s="1"/>
  <c r="C149"/>
  <c r="C159" i="281"/>
  <c r="F157"/>
  <c r="C157" i="280"/>
  <c r="F156"/>
  <c r="D150" i="277"/>
  <c r="E150"/>
  <c r="I150" s="1"/>
  <c r="C60" i="276"/>
  <c r="D60"/>
  <c r="H60" s="1"/>
  <c r="D149" i="273"/>
  <c r="E149"/>
  <c r="I149" s="1"/>
  <c r="F159" i="282" l="1"/>
  <c r="C160"/>
  <c r="E149" i="262"/>
  <c r="B150"/>
  <c r="D159" i="281"/>
  <c r="E159"/>
  <c r="I159" s="1"/>
  <c r="E157" i="280"/>
  <c r="I157" s="1"/>
  <c r="D157"/>
  <c r="C151" i="277"/>
  <c r="F150"/>
  <c r="B61" i="276"/>
  <c r="E60"/>
  <c r="C150" i="273"/>
  <c r="F149"/>
  <c r="D160" i="282" l="1"/>
  <c r="E160"/>
  <c r="I160" s="1"/>
  <c r="C150" i="262"/>
  <c r="D150"/>
  <c r="H150" s="1"/>
  <c r="C160" i="281"/>
  <c r="F159"/>
  <c r="C159" i="280"/>
  <c r="F157"/>
  <c r="E151" i="277"/>
  <c r="I151" s="1"/>
  <c r="D151"/>
  <c r="D61" i="276"/>
  <c r="H61" s="1"/>
  <c r="C61"/>
  <c r="E150" i="273"/>
  <c r="I150" s="1"/>
  <c r="D150"/>
  <c r="F160" i="282" l="1"/>
  <c r="C161"/>
  <c r="B151" i="262"/>
  <c r="E150"/>
  <c r="E160" i="281"/>
  <c r="I160" s="1"/>
  <c r="D160"/>
  <c r="D159" i="280"/>
  <c r="E159"/>
  <c r="I159" s="1"/>
  <c r="C152" i="277"/>
  <c r="F151"/>
  <c r="B62" i="276"/>
  <c r="E61"/>
  <c r="C151" i="273"/>
  <c r="F150"/>
  <c r="D161" i="282" l="1"/>
  <c r="E161"/>
  <c r="I161" s="1"/>
  <c r="C151" i="262"/>
  <c r="D151"/>
  <c r="H151" s="1"/>
  <c r="C161" i="281"/>
  <c r="F160"/>
  <c r="C160" i="280"/>
  <c r="F159"/>
  <c r="D152" i="277"/>
  <c r="E152"/>
  <c r="I152" s="1"/>
  <c r="C62" i="276"/>
  <c r="D62"/>
  <c r="H62" s="1"/>
  <c r="D151" i="273"/>
  <c r="E151"/>
  <c r="I151" s="1"/>
  <c r="F161" i="282" l="1"/>
  <c r="C162"/>
  <c r="E151" i="262"/>
  <c r="B153"/>
  <c r="D161" i="281"/>
  <c r="E161"/>
  <c r="I161" s="1"/>
  <c r="E160" i="280"/>
  <c r="I160" s="1"/>
  <c r="D160"/>
  <c r="F152" i="277"/>
  <c r="H152"/>
  <c r="C154" s="1"/>
  <c r="B64" i="276"/>
  <c r="E62"/>
  <c r="C152" i="273"/>
  <c r="F151"/>
  <c r="D162" i="282" l="1"/>
  <c r="E162"/>
  <c r="I162" s="1"/>
  <c r="C153" i="262"/>
  <c r="D153"/>
  <c r="H153" s="1"/>
  <c r="C162" i="281"/>
  <c r="F161"/>
  <c r="C161" i="280"/>
  <c r="F160"/>
  <c r="D154" i="277"/>
  <c r="E154"/>
  <c r="I154" s="1"/>
  <c r="D64" i="276"/>
  <c r="H64" s="1"/>
  <c r="C64"/>
  <c r="E152" i="273"/>
  <c r="I152" s="1"/>
  <c r="D152"/>
  <c r="H152" s="1"/>
  <c r="F162" i="282" l="1"/>
  <c r="C164"/>
  <c r="B154" i="262"/>
  <c r="E153"/>
  <c r="E162" i="281"/>
  <c r="I162" s="1"/>
  <c r="D162"/>
  <c r="D161" i="280"/>
  <c r="E161"/>
  <c r="I161" s="1"/>
  <c r="C155" i="277"/>
  <c r="F154"/>
  <c r="B65" i="276"/>
  <c r="E64"/>
  <c r="F152" i="273"/>
  <c r="C154"/>
  <c r="D164" i="282" l="1"/>
  <c r="E164"/>
  <c r="I164" s="1"/>
  <c r="D154" i="262"/>
  <c r="H154" s="1"/>
  <c r="C154"/>
  <c r="C164" i="281"/>
  <c r="F162"/>
  <c r="C162" i="280"/>
  <c r="F161"/>
  <c r="E155" i="277"/>
  <c r="I155" s="1"/>
  <c r="D155"/>
  <c r="C65" i="276"/>
  <c r="D65"/>
  <c r="H65" s="1"/>
  <c r="E154" i="273"/>
  <c r="I154" s="1"/>
  <c r="D154"/>
  <c r="F164" i="282" l="1"/>
  <c r="C165"/>
  <c r="B155" i="262"/>
  <c r="E154"/>
  <c r="D164" i="281"/>
  <c r="E164"/>
  <c r="I164" s="1"/>
  <c r="E162" i="280"/>
  <c r="I162" s="1"/>
  <c r="D162"/>
  <c r="C156" i="277"/>
  <c r="F155"/>
  <c r="B66" i="276"/>
  <c r="E65"/>
  <c r="C155" i="273"/>
  <c r="F154"/>
  <c r="D165" i="282" l="1"/>
  <c r="E165"/>
  <c r="I165" s="1"/>
  <c r="C155" i="262"/>
  <c r="D155"/>
  <c r="H155" s="1"/>
  <c r="C165" i="281"/>
  <c r="F164"/>
  <c r="C164" i="280"/>
  <c r="F162"/>
  <c r="D156" i="277"/>
  <c r="E156"/>
  <c r="I156" s="1"/>
  <c r="D66" i="276"/>
  <c r="H66" s="1"/>
  <c r="C66"/>
  <c r="D155" i="273"/>
  <c r="E155"/>
  <c r="I155" s="1"/>
  <c r="F165" i="282" l="1"/>
  <c r="C166"/>
  <c r="E155" i="262"/>
  <c r="B156"/>
  <c r="E165" i="281"/>
  <c r="I165" s="1"/>
  <c r="D165"/>
  <c r="D164" i="280"/>
  <c r="E164"/>
  <c r="I164" s="1"/>
  <c r="C157" i="277"/>
  <c r="F156"/>
  <c r="B67" i="276"/>
  <c r="E66"/>
  <c r="C156" i="273"/>
  <c r="F155"/>
  <c r="D166" i="282" l="1"/>
  <c r="E166"/>
  <c r="I166" s="1"/>
  <c r="C156" i="262"/>
  <c r="D156"/>
  <c r="H156" s="1"/>
  <c r="C166" i="281"/>
  <c r="F165"/>
  <c r="C165" i="280"/>
  <c r="F164"/>
  <c r="E157" i="277"/>
  <c r="I157" s="1"/>
  <c r="D157"/>
  <c r="C67" i="276"/>
  <c r="D67"/>
  <c r="H67" s="1"/>
  <c r="E156" i="273"/>
  <c r="I156" s="1"/>
  <c r="D156"/>
  <c r="F166" i="282" l="1"/>
  <c r="C167"/>
  <c r="B158" i="262"/>
  <c r="E156"/>
  <c r="D166" i="281"/>
  <c r="E166"/>
  <c r="I166" s="1"/>
  <c r="E165" i="280"/>
  <c r="I165" s="1"/>
  <c r="D165"/>
  <c r="C159" i="277"/>
  <c r="F157"/>
  <c r="B69" i="276"/>
  <c r="E67"/>
  <c r="C157" i="273"/>
  <c r="F156"/>
  <c r="D167" i="282" l="1"/>
  <c r="E167"/>
  <c r="I167" s="1"/>
  <c r="D158" i="262"/>
  <c r="H158" s="1"/>
  <c r="C158"/>
  <c r="C167" i="281"/>
  <c r="F166"/>
  <c r="C166" i="280"/>
  <c r="F165"/>
  <c r="D159" i="277"/>
  <c r="E159"/>
  <c r="I159" s="1"/>
  <c r="D69" i="276"/>
  <c r="H69" s="1"/>
  <c r="C69"/>
  <c r="D157" i="273"/>
  <c r="E157"/>
  <c r="I157" s="1"/>
  <c r="F167" i="282" l="1"/>
  <c r="H167"/>
  <c r="C169" s="1"/>
  <c r="E158" i="262"/>
  <c r="B159"/>
  <c r="E167" i="281"/>
  <c r="I167" s="1"/>
  <c r="D167"/>
  <c r="D166" i="280"/>
  <c r="E166"/>
  <c r="I166" s="1"/>
  <c r="C160" i="277"/>
  <c r="F159"/>
  <c r="B70" i="276"/>
  <c r="E69"/>
  <c r="C159" i="273"/>
  <c r="F157"/>
  <c r="E169" i="282" l="1"/>
  <c r="I169" s="1"/>
  <c r="D169"/>
  <c r="D159" i="262"/>
  <c r="H159" s="1"/>
  <c r="C159"/>
  <c r="H167" i="281"/>
  <c r="C169" s="1"/>
  <c r="F167"/>
  <c r="C167" i="280"/>
  <c r="F166"/>
  <c r="E160" i="277"/>
  <c r="I160" s="1"/>
  <c r="D160"/>
  <c r="C70" i="276"/>
  <c r="D70"/>
  <c r="H70" s="1"/>
  <c r="D159" i="273"/>
  <c r="E159"/>
  <c r="I159" s="1"/>
  <c r="C170" i="282" l="1"/>
  <c r="F169"/>
  <c r="B160" i="262"/>
  <c r="E159"/>
  <c r="E169" i="281"/>
  <c r="I169" s="1"/>
  <c r="D169"/>
  <c r="E167" i="280"/>
  <c r="I167" s="1"/>
  <c r="D167"/>
  <c r="C161" i="277"/>
  <c r="F160"/>
  <c r="B71" i="276"/>
  <c r="E70"/>
  <c r="C160" i="273"/>
  <c r="F159"/>
  <c r="E170" i="282" l="1"/>
  <c r="I170" s="1"/>
  <c r="D170"/>
  <c r="C160" i="262"/>
  <c r="D160"/>
  <c r="H160" s="1"/>
  <c r="C170" i="281"/>
  <c r="F169"/>
  <c r="H167" i="280"/>
  <c r="C169" s="1"/>
  <c r="F167"/>
  <c r="D161" i="277"/>
  <c r="E161"/>
  <c r="I161" s="1"/>
  <c r="D71" i="276"/>
  <c r="H71" s="1"/>
  <c r="C71"/>
  <c r="E160" i="273"/>
  <c r="I160" s="1"/>
  <c r="D160"/>
  <c r="C171" i="282" l="1"/>
  <c r="F170"/>
  <c r="B161" i="262"/>
  <c r="E160"/>
  <c r="D170" i="281"/>
  <c r="E170"/>
  <c r="I170" s="1"/>
  <c r="E169" i="280"/>
  <c r="I169" s="1"/>
  <c r="D169"/>
  <c r="C162" i="277"/>
  <c r="F161"/>
  <c r="B72" i="276"/>
  <c r="E71"/>
  <c r="C161" i="273"/>
  <c r="F160"/>
  <c r="E171" i="282" l="1"/>
  <c r="I171" s="1"/>
  <c r="D171"/>
  <c r="C161" i="262"/>
  <c r="D161"/>
  <c r="H161" s="1"/>
  <c r="C171" i="281"/>
  <c r="F170"/>
  <c r="C170" i="280"/>
  <c r="F169"/>
  <c r="E162" i="277"/>
  <c r="I162" s="1"/>
  <c r="D162"/>
  <c r="C72" i="276"/>
  <c r="D72"/>
  <c r="H72" s="1"/>
  <c r="D161" i="273"/>
  <c r="E161"/>
  <c r="I161" s="1"/>
  <c r="C172" i="282" l="1"/>
  <c r="F171"/>
  <c r="E161" i="262"/>
  <c r="B163"/>
  <c r="E171" i="281"/>
  <c r="I171" s="1"/>
  <c r="D171"/>
  <c r="D170" i="280"/>
  <c r="E170"/>
  <c r="I170" s="1"/>
  <c r="C164" i="277"/>
  <c r="F162"/>
  <c r="B74" i="276"/>
  <c r="E72"/>
  <c r="C162" i="273"/>
  <c r="F161"/>
  <c r="E172" i="282" l="1"/>
  <c r="I172" s="1"/>
  <c r="D172"/>
  <c r="C163" i="262"/>
  <c r="D163"/>
  <c r="H163" s="1"/>
  <c r="C172" i="281"/>
  <c r="F171"/>
  <c r="C171" i="280"/>
  <c r="F170"/>
  <c r="D164" i="277"/>
  <c r="E164"/>
  <c r="I164" s="1"/>
  <c r="D74" i="276"/>
  <c r="H74" s="1"/>
  <c r="C74"/>
  <c r="E162" i="273"/>
  <c r="I162" s="1"/>
  <c r="D162"/>
  <c r="C174" i="282" l="1"/>
  <c r="F172"/>
  <c r="B164" i="262"/>
  <c r="E163"/>
  <c r="D172" i="281"/>
  <c r="E172"/>
  <c r="I172" s="1"/>
  <c r="E171" i="280"/>
  <c r="I171" s="1"/>
  <c r="D171"/>
  <c r="C165" i="277"/>
  <c r="F164"/>
  <c r="B75" i="276"/>
  <c r="E74"/>
  <c r="F162" i="273"/>
  <c r="C164"/>
  <c r="E174" i="282" l="1"/>
  <c r="I174" s="1"/>
  <c r="D174"/>
  <c r="D164" i="262"/>
  <c r="H164" s="1"/>
  <c r="C164"/>
  <c r="C174" i="281"/>
  <c r="F172"/>
  <c r="C172" i="280"/>
  <c r="F171"/>
  <c r="E165" i="277"/>
  <c r="I165" s="1"/>
  <c r="D165"/>
  <c r="C75" i="276"/>
  <c r="D75"/>
  <c r="H75" s="1"/>
  <c r="E164" i="273"/>
  <c r="I164" s="1"/>
  <c r="D164"/>
  <c r="C175" i="282" l="1"/>
  <c r="F174"/>
  <c r="B165" i="262"/>
  <c r="E164"/>
  <c r="E174" i="281"/>
  <c r="I174" s="1"/>
  <c r="D174"/>
  <c r="D172" i="280"/>
  <c r="E172"/>
  <c r="I172" s="1"/>
  <c r="C166" i="277"/>
  <c r="F165"/>
  <c r="B76" i="276"/>
  <c r="E75"/>
  <c r="C165" i="273"/>
  <c r="F164"/>
  <c r="E175" i="282" l="1"/>
  <c r="I175" s="1"/>
  <c r="D175"/>
  <c r="D165" i="262"/>
  <c r="H165" s="1"/>
  <c r="C165"/>
  <c r="C175" i="281"/>
  <c r="F174"/>
  <c r="C174" i="280"/>
  <c r="F172"/>
  <c r="D166" i="277"/>
  <c r="E166"/>
  <c r="I166" s="1"/>
  <c r="D76" i="276"/>
  <c r="H76" s="1"/>
  <c r="C76"/>
  <c r="D165" i="273"/>
  <c r="E165"/>
  <c r="I165" s="1"/>
  <c r="C176" i="282" l="1"/>
  <c r="F175"/>
  <c r="E165" i="262"/>
  <c r="B166"/>
  <c r="D175" i="281"/>
  <c r="E175"/>
  <c r="I175" s="1"/>
  <c r="E174" i="280"/>
  <c r="I174" s="1"/>
  <c r="D174"/>
  <c r="C167" i="277"/>
  <c r="F166"/>
  <c r="B77" i="276"/>
  <c r="E76"/>
  <c r="C166" i="273"/>
  <c r="F165"/>
  <c r="E176" i="282" l="1"/>
  <c r="I176" s="1"/>
  <c r="D176"/>
  <c r="C166" i="262"/>
  <c r="D166"/>
  <c r="H166" s="1"/>
  <c r="C176" i="281"/>
  <c r="F175"/>
  <c r="C175" i="280"/>
  <c r="F174"/>
  <c r="E167" i="277"/>
  <c r="I167" s="1"/>
  <c r="D167"/>
  <c r="C77" i="276"/>
  <c r="D77"/>
  <c r="H77" s="1"/>
  <c r="E166" i="273"/>
  <c r="I166" s="1"/>
  <c r="D166"/>
  <c r="C177" i="282" l="1"/>
  <c r="F176"/>
  <c r="E166" i="262"/>
  <c r="B168"/>
  <c r="E176" i="281"/>
  <c r="I176" s="1"/>
  <c r="D176"/>
  <c r="D175" i="280"/>
  <c r="E175"/>
  <c r="I175" s="1"/>
  <c r="H167" i="277"/>
  <c r="C169" s="1"/>
  <c r="F167"/>
  <c r="B79" i="276"/>
  <c r="E77"/>
  <c r="C167" i="273"/>
  <c r="F166"/>
  <c r="E177" i="282" l="1"/>
  <c r="I177" s="1"/>
  <c r="D177"/>
  <c r="C168" i="262"/>
  <c r="D168"/>
  <c r="H168" s="1"/>
  <c r="C177" i="281"/>
  <c r="F176"/>
  <c r="C176" i="280"/>
  <c r="F175"/>
  <c r="E169" i="277"/>
  <c r="I169" s="1"/>
  <c r="D169"/>
  <c r="D79" i="276"/>
  <c r="H79" s="1"/>
  <c r="C79"/>
  <c r="D167" i="273"/>
  <c r="H167" s="1"/>
  <c r="E167"/>
  <c r="I167" s="1"/>
  <c r="H177" i="282" l="1"/>
  <c r="F177"/>
  <c r="E168" i="262"/>
  <c r="B169"/>
  <c r="D177" i="281"/>
  <c r="E177"/>
  <c r="I177" s="1"/>
  <c r="E176" i="280"/>
  <c r="I176" s="1"/>
  <c r="D176"/>
  <c r="C170" i="277"/>
  <c r="F169"/>
  <c r="B80" i="276"/>
  <c r="E79"/>
  <c r="C169" i="273"/>
  <c r="F167"/>
  <c r="D169" i="262" l="1"/>
  <c r="H169" s="1"/>
  <c r="C169"/>
  <c r="F177" i="281"/>
  <c r="H177"/>
  <c r="C177" i="280"/>
  <c r="F176"/>
  <c r="D170" i="277"/>
  <c r="E170"/>
  <c r="I170" s="1"/>
  <c r="C80" i="276"/>
  <c r="D80"/>
  <c r="H80" s="1"/>
  <c r="D169" i="273"/>
  <c r="E169"/>
  <c r="I169" s="1"/>
  <c r="B170" i="262" l="1"/>
  <c r="E169"/>
  <c r="D177" i="280"/>
  <c r="E177"/>
  <c r="I177" s="1"/>
  <c r="C171" i="277"/>
  <c r="F170"/>
  <c r="B81" i="276"/>
  <c r="E80"/>
  <c r="C170" i="273"/>
  <c r="F169"/>
  <c r="C170" i="262" l="1"/>
  <c r="D170"/>
  <c r="H170" s="1"/>
  <c r="F177" i="280"/>
  <c r="H177"/>
  <c r="E171" i="277"/>
  <c r="I171" s="1"/>
  <c r="D171"/>
  <c r="D81" i="276"/>
  <c r="H81" s="1"/>
  <c r="C81"/>
  <c r="E170" i="273"/>
  <c r="I170" s="1"/>
  <c r="D170"/>
  <c r="E170" i="262" l="1"/>
  <c r="B171"/>
  <c r="C172" i="277"/>
  <c r="F171"/>
  <c r="B82" i="276"/>
  <c r="E81"/>
  <c r="C171" i="273"/>
  <c r="F170"/>
  <c r="D171" i="262" l="1"/>
  <c r="H171" s="1"/>
  <c r="C171"/>
  <c r="D172" i="277"/>
  <c r="E172"/>
  <c r="I172" s="1"/>
  <c r="C82" i="276"/>
  <c r="D82"/>
  <c r="H82" s="1"/>
  <c r="D171" i="273"/>
  <c r="E171"/>
  <c r="I171" s="1"/>
  <c r="B173" i="262" l="1"/>
  <c r="E171"/>
  <c r="C174" i="277"/>
  <c r="F172"/>
  <c r="B84" i="276"/>
  <c r="E82"/>
  <c r="C172" i="273"/>
  <c r="F171"/>
  <c r="C173" i="262" l="1"/>
  <c r="D173"/>
  <c r="H173" s="1"/>
  <c r="E174" i="277"/>
  <c r="I174" s="1"/>
  <c r="D174"/>
  <c r="D84" i="276"/>
  <c r="H84" s="1"/>
  <c r="C84"/>
  <c r="E172" i="273"/>
  <c r="I172" s="1"/>
  <c r="D172"/>
  <c r="E173" i="262" l="1"/>
  <c r="B174"/>
  <c r="C175" i="277"/>
  <c r="F174"/>
  <c r="B85" i="276"/>
  <c r="E84"/>
  <c r="F172" i="273"/>
  <c r="C174"/>
  <c r="C174" i="262" l="1"/>
  <c r="D174"/>
  <c r="H174" s="1"/>
  <c r="D175" i="277"/>
  <c r="E175"/>
  <c r="I175" s="1"/>
  <c r="C85" i="276"/>
  <c r="D85"/>
  <c r="H85" s="1"/>
  <c r="E174" i="273"/>
  <c r="I174" s="1"/>
  <c r="D174"/>
  <c r="E174" i="262" l="1"/>
  <c r="B175"/>
  <c r="C176" i="277"/>
  <c r="F175"/>
  <c r="B86" i="276"/>
  <c r="E85"/>
  <c r="C175" i="273"/>
  <c r="F174"/>
  <c r="D175" i="262" l="1"/>
  <c r="H175" s="1"/>
  <c r="C175"/>
  <c r="E176" i="277"/>
  <c r="I176" s="1"/>
  <c r="D176"/>
  <c r="D86" i="276"/>
  <c r="H86" s="1"/>
  <c r="C86"/>
  <c r="D175" i="273"/>
  <c r="E175"/>
  <c r="I175" s="1"/>
  <c r="B176" i="262" l="1"/>
  <c r="E175"/>
  <c r="C177" i="277"/>
  <c r="F176"/>
  <c r="B87" i="276"/>
  <c r="E86"/>
  <c r="C176" i="273"/>
  <c r="F175"/>
  <c r="C176" i="262" l="1"/>
  <c r="D176"/>
  <c r="H176" s="1"/>
  <c r="D177" i="277"/>
  <c r="E177"/>
  <c r="I177" s="1"/>
  <c r="C87" i="276"/>
  <c r="D87"/>
  <c r="H87" s="1"/>
  <c r="E176" i="273"/>
  <c r="I176" s="1"/>
  <c r="D176"/>
  <c r="E176" i="262" l="1"/>
  <c r="B178"/>
  <c r="F177" i="277"/>
  <c r="H177"/>
  <c r="B89" i="276"/>
  <c r="E87"/>
  <c r="C177" i="273"/>
  <c r="F176"/>
  <c r="D178" i="262" l="1"/>
  <c r="H178" s="1"/>
  <c r="C178"/>
  <c r="D89" i="276"/>
  <c r="H89" s="1"/>
  <c r="C89"/>
  <c r="D177" i="273"/>
  <c r="H177" s="1"/>
  <c r="E177"/>
  <c r="I177" s="1"/>
  <c r="B179" i="262" l="1"/>
  <c r="E178"/>
  <c r="B90" i="276"/>
  <c r="E89"/>
  <c r="F177" i="273"/>
  <c r="C179" i="262" l="1"/>
  <c r="D179"/>
  <c r="H179" s="1"/>
  <c r="C90" i="276"/>
  <c r="D90"/>
  <c r="H90" s="1"/>
  <c r="E179" i="262" l="1"/>
  <c r="B180"/>
  <c r="B91" i="276"/>
  <c r="E90"/>
  <c r="D180" i="262" l="1"/>
  <c r="H180" s="1"/>
  <c r="C180"/>
  <c r="D91" i="276"/>
  <c r="H91" s="1"/>
  <c r="C91"/>
  <c r="E180" i="262" l="1"/>
  <c r="B181"/>
  <c r="B92" i="276"/>
  <c r="E91"/>
  <c r="C181" i="262" l="1"/>
  <c r="D181"/>
  <c r="H181" s="1"/>
  <c r="C92" i="276"/>
  <c r="D92"/>
  <c r="H92" s="1"/>
  <c r="B183" i="262" l="1"/>
  <c r="E181"/>
  <c r="B94" i="276"/>
  <c r="E92"/>
  <c r="D183" i="262" l="1"/>
  <c r="H183" s="1"/>
  <c r="C183"/>
  <c r="D94" i="276"/>
  <c r="H94" s="1"/>
  <c r="C94"/>
  <c r="E183" i="262" l="1"/>
  <c r="B184"/>
  <c r="B95" i="276"/>
  <c r="E94"/>
  <c r="C184" i="262" l="1"/>
  <c r="D184"/>
  <c r="H184" s="1"/>
  <c r="C95" i="276"/>
  <c r="D95"/>
  <c r="H95" s="1"/>
  <c r="B185" i="262" l="1"/>
  <c r="E184"/>
  <c r="B96" i="276"/>
  <c r="E95"/>
  <c r="D185" i="262" l="1"/>
  <c r="H185" s="1"/>
  <c r="C185"/>
  <c r="D96" i="276"/>
  <c r="H96" s="1"/>
  <c r="C96"/>
  <c r="E185" i="262" l="1"/>
  <c r="B186"/>
  <c r="B97" i="276"/>
  <c r="E96"/>
  <c r="C186" i="262" l="1"/>
  <c r="D186"/>
  <c r="H186" s="1"/>
  <c r="C97" i="276"/>
  <c r="D97"/>
  <c r="H97" s="1"/>
  <c r="B188" i="262" l="1"/>
  <c r="E186"/>
  <c r="B99" i="276"/>
  <c r="E97"/>
  <c r="D188" i="262" l="1"/>
  <c r="H188" s="1"/>
  <c r="C188"/>
  <c r="D99" i="276"/>
  <c r="H99" s="1"/>
  <c r="C99"/>
  <c r="B189" i="262" l="1"/>
  <c r="E188"/>
  <c r="B100" i="276"/>
  <c r="E99"/>
  <c r="C189" i="262" l="1"/>
  <c r="D189"/>
  <c r="H189" s="1"/>
  <c r="C100" i="276"/>
  <c r="D100"/>
  <c r="H100" s="1"/>
  <c r="E189" i="262" l="1"/>
  <c r="B190"/>
  <c r="B101" i="276"/>
  <c r="E100"/>
  <c r="C190" i="262" l="1"/>
  <c r="D190"/>
  <c r="H190" s="1"/>
  <c r="D101" i="276"/>
  <c r="H101" s="1"/>
  <c r="C101"/>
  <c r="E190" i="262" l="1"/>
  <c r="B191"/>
  <c r="B102" i="276"/>
  <c r="E101"/>
  <c r="C191" i="262" l="1"/>
  <c r="D191"/>
  <c r="H191" s="1"/>
  <c r="C102" i="276"/>
  <c r="D102"/>
  <c r="H102" s="1"/>
  <c r="E191" i="262" l="1"/>
  <c r="B193"/>
  <c r="B104" i="276"/>
  <c r="E102"/>
  <c r="C193" i="262" l="1"/>
  <c r="D193"/>
  <c r="H193" s="1"/>
  <c r="D104" i="276"/>
  <c r="H104" s="1"/>
  <c r="C104"/>
  <c r="B194" i="262" l="1"/>
  <c r="E193"/>
  <c r="B105" i="276"/>
  <c r="E104"/>
  <c r="C194" i="262" l="1"/>
  <c r="D194"/>
  <c r="H194" s="1"/>
  <c r="C105" i="276"/>
  <c r="D105"/>
  <c r="H105" s="1"/>
  <c r="E194" i="262" l="1"/>
  <c r="B195"/>
  <c r="B106" i="276"/>
  <c r="E105"/>
  <c r="D195" i="262" l="1"/>
  <c r="H195" s="1"/>
  <c r="C195"/>
  <c r="D106" i="276"/>
  <c r="H106" s="1"/>
  <c r="C106"/>
  <c r="E195" i="262" l="1"/>
  <c r="B196"/>
  <c r="B107" i="276"/>
  <c r="E106"/>
  <c r="D196" i="262" l="1"/>
  <c r="H196" s="1"/>
  <c r="C196"/>
  <c r="C107" i="276"/>
  <c r="D107"/>
  <c r="H107" s="1"/>
  <c r="B198" i="262" l="1"/>
  <c r="E196"/>
  <c r="B109" i="276"/>
  <c r="E107"/>
  <c r="C198" i="262" l="1"/>
  <c r="D198"/>
  <c r="H198" s="1"/>
  <c r="D109" i="276"/>
  <c r="H109" s="1"/>
  <c r="C109"/>
  <c r="B199" i="262" l="1"/>
  <c r="E198"/>
  <c r="B110" i="276"/>
  <c r="E109"/>
  <c r="D199" i="262" l="1"/>
  <c r="H199" s="1"/>
  <c r="C199"/>
  <c r="C110" i="276"/>
  <c r="D110"/>
  <c r="H110" s="1"/>
  <c r="B200" i="262" l="1"/>
  <c r="E199"/>
  <c r="B111" i="276"/>
  <c r="E110"/>
  <c r="C200" i="262" l="1"/>
  <c r="D200"/>
  <c r="H200" s="1"/>
  <c r="D111" i="276"/>
  <c r="H111" s="1"/>
  <c r="C111"/>
  <c r="B201" i="262" l="1"/>
  <c r="E200"/>
  <c r="B112" i="276"/>
  <c r="E111"/>
  <c r="C201" i="262" l="1"/>
  <c r="D201"/>
  <c r="H201" s="1"/>
  <c r="C112" i="276"/>
  <c r="D112"/>
  <c r="H112" s="1"/>
  <c r="E201" i="262" l="1"/>
  <c r="B203"/>
  <c r="B114" i="276"/>
  <c r="E112"/>
  <c r="C203" i="262" l="1"/>
  <c r="D203"/>
  <c r="H203" s="1"/>
  <c r="D114" i="276"/>
  <c r="H114" s="1"/>
  <c r="C114"/>
  <c r="B204" i="262" l="1"/>
  <c r="E203"/>
  <c r="B115" i="276"/>
  <c r="E114"/>
  <c r="C204" i="262" l="1"/>
  <c r="D204"/>
  <c r="H204" s="1"/>
  <c r="C115" i="276"/>
  <c r="D115"/>
  <c r="H115" s="1"/>
  <c r="B205" i="262" l="1"/>
  <c r="E204"/>
  <c r="B116" i="276"/>
  <c r="E115"/>
  <c r="C205" i="262" l="1"/>
  <c r="D205"/>
  <c r="H205" s="1"/>
  <c r="D116" i="276"/>
  <c r="H116" s="1"/>
  <c r="C116"/>
  <c r="B206" i="262" l="1"/>
  <c r="E205"/>
  <c r="B117" i="276"/>
  <c r="E116"/>
  <c r="C206" i="262" l="1"/>
  <c r="D206"/>
  <c r="H206" s="1"/>
  <c r="C117" i="276"/>
  <c r="D117"/>
  <c r="H117" s="1"/>
  <c r="E206" i="262" l="1"/>
  <c r="B208"/>
  <c r="B119" i="276"/>
  <c r="E117"/>
  <c r="C208" i="262" l="1"/>
  <c r="D208"/>
  <c r="H208" s="1"/>
  <c r="D119" i="276"/>
  <c r="H119" s="1"/>
  <c r="C119"/>
  <c r="E208" i="262" l="1"/>
  <c r="B209"/>
  <c r="B120" i="276"/>
  <c r="E119"/>
  <c r="C209" i="262" l="1"/>
  <c r="D209"/>
  <c r="H209" s="1"/>
  <c r="C120" i="276"/>
  <c r="D120"/>
  <c r="H120" s="1"/>
  <c r="B210" i="262" l="1"/>
  <c r="E209"/>
  <c r="B121" i="276"/>
  <c r="E120"/>
  <c r="D210" i="262" l="1"/>
  <c r="H210" s="1"/>
  <c r="C210"/>
  <c r="D121" i="276"/>
  <c r="H121" s="1"/>
  <c r="C121"/>
  <c r="B211" i="262" l="1"/>
  <c r="E210"/>
  <c r="B122" i="276"/>
  <c r="E121"/>
  <c r="C211" i="262" l="1"/>
  <c r="D211"/>
  <c r="H211" s="1"/>
  <c r="C122" i="276"/>
  <c r="D122"/>
  <c r="H122" s="1"/>
  <c r="E211" i="262" l="1"/>
  <c r="B213"/>
  <c r="B124" i="276"/>
  <c r="E122"/>
  <c r="C213" i="262" l="1"/>
  <c r="D213"/>
  <c r="H213" s="1"/>
  <c r="D124" i="276"/>
  <c r="H124" s="1"/>
  <c r="C124"/>
  <c r="E213" i="262" l="1"/>
  <c r="B214"/>
  <c r="B125" i="276"/>
  <c r="E124"/>
  <c r="C214" i="262" l="1"/>
  <c r="D214"/>
  <c r="H214" s="1"/>
  <c r="C125" i="276"/>
  <c r="D125"/>
  <c r="H125" s="1"/>
  <c r="B215" i="262" l="1"/>
  <c r="E214"/>
  <c r="B126" i="276"/>
  <c r="E125"/>
  <c r="D215" i="262" l="1"/>
  <c r="H215" s="1"/>
  <c r="C215"/>
  <c r="D126" i="276"/>
  <c r="H126" s="1"/>
  <c r="C126"/>
  <c r="B216" i="262" l="1"/>
  <c r="E215"/>
  <c r="B127" i="276"/>
  <c r="E126"/>
  <c r="D216" i="262" l="1"/>
  <c r="H216" s="1"/>
  <c r="C216"/>
  <c r="C127" i="276"/>
  <c r="D127"/>
  <c r="H127" s="1"/>
  <c r="B218" i="262" l="1"/>
  <c r="E216"/>
  <c r="B129" i="276"/>
  <c r="E127"/>
  <c r="C218" i="262" l="1"/>
  <c r="D218"/>
  <c r="H218" s="1"/>
  <c r="D129" i="276"/>
  <c r="H129" s="1"/>
  <c r="C129"/>
  <c r="B219" i="262" l="1"/>
  <c r="E218"/>
  <c r="B130" i="276"/>
  <c r="E129"/>
  <c r="D219" i="262" l="1"/>
  <c r="H219" s="1"/>
  <c r="C219"/>
  <c r="C130" i="276"/>
  <c r="D130"/>
  <c r="H130" s="1"/>
  <c r="E219" i="262" l="1"/>
  <c r="B220"/>
  <c r="B131" i="276"/>
  <c r="E130"/>
  <c r="D220" i="262" l="1"/>
  <c r="H220" s="1"/>
  <c r="C220"/>
  <c r="D131" i="276"/>
  <c r="H131" s="1"/>
  <c r="C131"/>
  <c r="B221" i="262" l="1"/>
  <c r="E220"/>
  <c r="B132" i="276"/>
  <c r="E131"/>
  <c r="C221" i="262" l="1"/>
  <c r="D221"/>
  <c r="H221" s="1"/>
  <c r="C132" i="276"/>
  <c r="D132"/>
  <c r="H132" s="1"/>
  <c r="E221" i="262" l="1"/>
  <c r="B223"/>
  <c r="B134" i="276"/>
  <c r="E132"/>
  <c r="D223" i="262" l="1"/>
  <c r="H223" s="1"/>
  <c r="C223"/>
  <c r="D134" i="276"/>
  <c r="H134" s="1"/>
  <c r="C134"/>
  <c r="E223" i="262" l="1"/>
  <c r="B224"/>
  <c r="B135" i="276"/>
  <c r="E134"/>
  <c r="D224" i="262" l="1"/>
  <c r="H224" s="1"/>
  <c r="C224"/>
  <c r="C135" i="276"/>
  <c r="D135"/>
  <c r="H135" s="1"/>
  <c r="E224" i="262" l="1"/>
  <c r="B225"/>
  <c r="B136" i="276"/>
  <c r="E135"/>
  <c r="C225" i="262" l="1"/>
  <c r="D225"/>
  <c r="H225" s="1"/>
  <c r="D136" i="276"/>
  <c r="H136" s="1"/>
  <c r="C136"/>
  <c r="B226" i="262" l="1"/>
  <c r="E225"/>
  <c r="B137" i="276"/>
  <c r="E136"/>
  <c r="C226" i="262" l="1"/>
  <c r="D226"/>
  <c r="H226" s="1"/>
  <c r="C137" i="276"/>
  <c r="D137"/>
  <c r="H137" s="1"/>
  <c r="E226" i="262" l="1"/>
  <c r="B227"/>
  <c r="B138" i="276"/>
  <c r="E137"/>
  <c r="D227" i="262" l="1"/>
  <c r="H227" s="1"/>
  <c r="C227"/>
  <c r="D138" i="276"/>
  <c r="H138" s="1"/>
  <c r="C138"/>
  <c r="E227" i="262" l="1"/>
  <c r="E138" i="276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>Top Up based on Bettingtrades share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9"/>
            <color indexed="81"/>
            <rFont val="Tahoma"/>
            <charset val="1"/>
          </rPr>
          <t>Combined Accounts Starting Balance.</t>
        </r>
      </text>
    </comment>
  </commentList>
</comments>
</file>

<file path=xl/sharedStrings.xml><?xml version="1.0" encoding="utf-8"?>
<sst xmlns="http://schemas.openxmlformats.org/spreadsheetml/2006/main" count="277" uniqueCount="52">
  <si>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</si>
  <si>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</si>
  <si>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</si>
  <si>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</si>
  <si>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</si>
  <si>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</si>
  <si>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</si>
  <si>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</si>
  <si>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</si>
  <si>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</si>
  <si>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</si>
  <si>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</si>
  <si>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</si>
  <si>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</si>
  <si>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</si>
  <si>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</si>
  <si>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</si>
  <si>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</si>
  <si>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</si>
  <si>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</si>
  <si>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</si>
  <si>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</si>
  <si>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</si>
  <si>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</si>
  <si>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r>
      <t xml:space="preserve">3.5% Per Week Target Betting Trades Account </t>
    </r>
    <r>
      <rPr>
        <b/>
        <sz val="12"/>
        <color indexed="10"/>
        <rFont val="Arial"/>
        <family val="2"/>
      </rPr>
      <t>(With)</t>
    </r>
    <r>
      <rPr>
        <b/>
        <sz val="12"/>
        <rFont val="Arial"/>
        <family val="2"/>
      </rPr>
      <t xml:space="preserve"> Intervention  -- Expert Advisor</t>
    </r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</si>
  <si>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</si>
  <si>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</si>
  <si>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</si>
  <si>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</si>
  <si>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</si>
  <si>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</si>
  <si>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</si>
  <si>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</si>
  <si>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</si>
  <si>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</si>
  <si>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</si>
  <si>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</si>
  <si>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</si>
  <si>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>Bettingtrades takes 35% of Winnings</t>
  </si>
  <si>
    <t>Bettingtrades takes 30% of Winnings</t>
  </si>
  <si>
    <t xml:space="preserve">Projection Based on £1 000 Start Up Capital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</si>
  <si>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</si>
  <si>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</si>
  <si>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</si>
  <si>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</si>
  <si>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</si>
  <si>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</si>
  <si>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>Projected</t>
  </si>
  <si>
    <t xml:space="preserve">Bettingtrades takes 35% of Winnings </t>
  </si>
  <si>
    <t xml:space="preserve">5% Per Week Portifolio Target </t>
  </si>
  <si>
    <t>The Birth of Bettingtrades_TakeProfit Trading Strategy</t>
  </si>
  <si>
    <t>Equity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</si>
</sst>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6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2"/>
      <name val="Calibri"/>
      <family val="2"/>
      <scheme val="minor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0" fontId="3" fillId="0" borderId="0"/>
  </cellStyleXfs>
  <cellXfs count="117">
    <xf numFmtId="0" fontId="0" fillId="0" borderId="0" xfId="0"/>
    <xf numFmtId="0" fontId="0" fillId="0" borderId="0" xfId="0" applyFill="1"/>
    <xf numFmtId="0" fontId="3" fillId="0" borderId="0" xfId="3" applyFont="1" applyFill="1"/>
    <xf numFmtId="165" fontId="5" fillId="2" borderId="1" xfId="3" applyNumberFormat="1" applyFont="1" applyFill="1" applyBorder="1" applyAlignment="1">
      <alignment horizontal="center"/>
    </xf>
    <xf numFmtId="165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5" fillId="2" borderId="1" xfId="4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center"/>
    </xf>
    <xf numFmtId="9" fontId="5" fillId="2" borderId="1" xfId="3" applyNumberFormat="1" applyFont="1" applyFill="1" applyBorder="1" applyAlignment="1">
      <alignment horizontal="center"/>
    </xf>
    <xf numFmtId="165" fontId="6" fillId="0" borderId="3" xfId="4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1" xfId="4" applyNumberFormat="1" applyFont="1" applyFill="1" applyBorder="1" applyAlignment="1">
      <alignment horizontal="center"/>
    </xf>
    <xf numFmtId="0" fontId="17" fillId="3" borderId="0" xfId="0" applyFont="1" applyFill="1"/>
    <xf numFmtId="14" fontId="6" fillId="0" borderId="1" xfId="3" applyNumberFormat="1" applyFont="1" applyFill="1" applyBorder="1"/>
    <xf numFmtId="0" fontId="5" fillId="2" borderId="1" xfId="3" applyFont="1" applyFill="1" applyBorder="1" applyAlignment="1">
      <alignment horizontal="center" wrapText="1"/>
    </xf>
    <xf numFmtId="168" fontId="6" fillId="0" borderId="3" xfId="4" applyNumberFormat="1" applyFont="1" applyFill="1" applyBorder="1"/>
    <xf numFmtId="165" fontId="18" fillId="3" borderId="5" xfId="4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6" fontId="7" fillId="0" borderId="3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6" fontId="7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65" fontId="20" fillId="0" borderId="3" xfId="3" applyNumberFormat="1" applyFont="1" applyFill="1" applyBorder="1" applyAlignment="1">
      <alignment horizontal="center"/>
    </xf>
    <xf numFmtId="167" fontId="11" fillId="0" borderId="1" xfId="3" applyNumberFormat="1" applyFont="1" applyFill="1" applyBorder="1" applyAlignment="1">
      <alignment horizontal="center"/>
    </xf>
    <xf numFmtId="167" fontId="11" fillId="0" borderId="3" xfId="3" applyNumberFormat="1" applyFont="1" applyFill="1" applyBorder="1" applyAlignment="1">
      <alignment horizontal="center"/>
    </xf>
    <xf numFmtId="0" fontId="17" fillId="4" borderId="0" xfId="0" applyFont="1" applyFill="1"/>
    <xf numFmtId="165" fontId="20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8" fillId="5" borderId="5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0" fontId="22" fillId="4" borderId="0" xfId="0" applyFont="1" applyFill="1"/>
    <xf numFmtId="167" fontId="5" fillId="0" borderId="3" xfId="3" applyNumberFormat="1" applyFont="1" applyFill="1" applyBorder="1" applyAlignment="1">
      <alignment horizontal="center"/>
    </xf>
    <xf numFmtId="165" fontId="6" fillId="7" borderId="3" xfId="3" applyNumberFormat="1" applyFont="1" applyFill="1" applyBorder="1" applyAlignment="1">
      <alignment horizontal="center"/>
    </xf>
    <xf numFmtId="0" fontId="23" fillId="7" borderId="0" xfId="4" applyFont="1" applyFill="1" applyAlignment="1">
      <alignment horizontal="center" vertical="center"/>
    </xf>
    <xf numFmtId="166" fontId="5" fillId="2" borderId="1" xfId="3" applyNumberFormat="1" applyFont="1" applyFill="1" applyBorder="1" applyAlignment="1">
      <alignment horizontal="center" wrapText="1"/>
    </xf>
    <xf numFmtId="0" fontId="24" fillId="8" borderId="0" xfId="4" applyFont="1" applyFill="1" applyAlignment="1">
      <alignment horizontal="center" vertical="center"/>
    </xf>
    <xf numFmtId="9" fontId="5" fillId="2" borderId="1" xfId="4" applyNumberFormat="1" applyFont="1" applyFill="1" applyBorder="1" applyAlignment="1">
      <alignment horizontal="center" wrapText="1"/>
    </xf>
    <xf numFmtId="9" fontId="10" fillId="0" borderId="3" xfId="3" applyNumberFormat="1" applyFont="1" applyFill="1" applyBorder="1" applyAlignment="1">
      <alignment horizontal="center"/>
    </xf>
    <xf numFmtId="167" fontId="25" fillId="6" borderId="1" xfId="3" applyNumberFormat="1" applyFont="1" applyFill="1" applyBorder="1" applyAlignment="1">
      <alignment horizontal="center"/>
    </xf>
    <xf numFmtId="9" fontId="10" fillId="0" borderId="1" xfId="3" applyNumberFormat="1" applyFont="1" applyFill="1" applyBorder="1" applyAlignment="1">
      <alignment horizontal="center"/>
    </xf>
    <xf numFmtId="168" fontId="26" fillId="3" borderId="3" xfId="4" applyNumberFormat="1" applyFont="1" applyFill="1" applyBorder="1"/>
    <xf numFmtId="165" fontId="26" fillId="3" borderId="5" xfId="3" applyNumberFormat="1" applyFont="1" applyFill="1" applyBorder="1" applyAlignment="1">
      <alignment horizontal="center"/>
    </xf>
    <xf numFmtId="165" fontId="26" fillId="3" borderId="3" xfId="3" applyNumberFormat="1" applyFont="1" applyFill="1" applyBorder="1" applyAlignment="1">
      <alignment horizontal="center"/>
    </xf>
    <xf numFmtId="166" fontId="18" fillId="3" borderId="3" xfId="3" applyNumberFormat="1" applyFont="1" applyFill="1" applyBorder="1" applyAlignment="1">
      <alignment horizontal="center"/>
    </xf>
    <xf numFmtId="165" fontId="18" fillId="3" borderId="3" xfId="3" applyNumberFormat="1" applyFont="1" applyFill="1" applyBorder="1" applyAlignment="1">
      <alignment horizontal="center"/>
    </xf>
    <xf numFmtId="9" fontId="18" fillId="0" borderId="3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18" fillId="0" borderId="3" xfId="4" applyNumberFormat="1" applyFont="1" applyFill="1" applyBorder="1" applyAlignment="1">
      <alignment horizontal="center"/>
    </xf>
    <xf numFmtId="168" fontId="6" fillId="9" borderId="3" xfId="4" applyNumberFormat="1" applyFont="1" applyFill="1" applyBorder="1"/>
    <xf numFmtId="165" fontId="6" fillId="9" borderId="5" xfId="3" applyNumberFormat="1" applyFont="1" applyFill="1" applyBorder="1" applyAlignment="1">
      <alignment horizontal="center"/>
    </xf>
    <xf numFmtId="165" fontId="6" fillId="9" borderId="3" xfId="3" applyNumberFormat="1" applyFont="1" applyFill="1" applyBorder="1" applyAlignment="1">
      <alignment horizontal="center"/>
    </xf>
    <xf numFmtId="166" fontId="7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8" fillId="4" borderId="3" xfId="4" applyNumberFormat="1" applyFont="1" applyFill="1" applyBorder="1" applyAlignment="1">
      <alignment horizontal="center"/>
    </xf>
    <xf numFmtId="165" fontId="18" fillId="4" borderId="3" xfId="3" applyNumberFormat="1" applyFont="1" applyFill="1" applyBorder="1" applyAlignment="1">
      <alignment horizontal="center"/>
    </xf>
    <xf numFmtId="9" fontId="18" fillId="3" borderId="3" xfId="4" applyNumberFormat="1" applyFont="1" applyFill="1" applyBorder="1" applyAlignment="1">
      <alignment horizontal="center"/>
    </xf>
    <xf numFmtId="0" fontId="27" fillId="7" borderId="0" xfId="4" applyFont="1" applyFill="1" applyAlignment="1">
      <alignment horizontal="center" vertical="center"/>
    </xf>
    <xf numFmtId="169" fontId="21" fillId="0" borderId="0" xfId="0" applyNumberFormat="1" applyFont="1" applyFill="1" applyAlignment="1">
      <alignment horizontal="center"/>
    </xf>
    <xf numFmtId="168" fontId="6" fillId="10" borderId="3" xfId="4" applyNumberFormat="1" applyFont="1" applyFill="1" applyBorder="1"/>
    <xf numFmtId="165" fontId="6" fillId="10" borderId="5" xfId="3" applyNumberFormat="1" applyFont="1" applyFill="1" applyBorder="1" applyAlignment="1">
      <alignment horizontal="center"/>
    </xf>
    <xf numFmtId="165" fontId="6" fillId="10" borderId="3" xfId="3" applyNumberFormat="1" applyFont="1" applyFill="1" applyBorder="1" applyAlignment="1">
      <alignment horizontal="center"/>
    </xf>
    <xf numFmtId="165" fontId="20" fillId="10" borderId="3" xfId="3" applyNumberFormat="1" applyFont="1" applyFill="1" applyBorder="1" applyAlignment="1">
      <alignment horizontal="center"/>
    </xf>
    <xf numFmtId="165" fontId="10" fillId="10" borderId="3" xfId="3" applyNumberFormat="1" applyFont="1" applyFill="1" applyBorder="1" applyAlignment="1">
      <alignment horizontal="center"/>
    </xf>
    <xf numFmtId="166" fontId="7" fillId="10" borderId="3" xfId="3" applyNumberFormat="1" applyFont="1" applyFill="1" applyBorder="1" applyAlignment="1">
      <alignment horizontal="center"/>
    </xf>
    <xf numFmtId="165" fontId="6" fillId="10" borderId="3" xfId="4" applyNumberFormat="1" applyFont="1" applyFill="1" applyBorder="1" applyAlignment="1">
      <alignment horizontal="center"/>
    </xf>
    <xf numFmtId="167" fontId="19" fillId="10" borderId="3" xfId="3" applyNumberFormat="1" applyFont="1" applyFill="1" applyBorder="1" applyAlignment="1">
      <alignment horizontal="center"/>
    </xf>
    <xf numFmtId="0" fontId="24" fillId="0" borderId="0" xfId="4" applyFont="1" applyFill="1" applyAlignment="1">
      <alignment horizontal="center" vertical="center"/>
    </xf>
    <xf numFmtId="0" fontId="24" fillId="4" borderId="0" xfId="4" applyFont="1" applyFill="1" applyAlignment="1">
      <alignment horizontal="center" vertical="center"/>
    </xf>
    <xf numFmtId="1" fontId="13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4" fillId="2" borderId="2" xfId="3" applyNumberFormat="1" applyFont="1" applyFill="1" applyBorder="1" applyAlignment="1">
      <alignment horizontal="center" vertical="center"/>
    </xf>
    <xf numFmtId="1" fontId="14" fillId="2" borderId="1" xfId="3" applyNumberFormat="1" applyFont="1" applyFill="1" applyBorder="1" applyAlignment="1">
      <alignment horizontal="center" vertical="center"/>
    </xf>
    <xf numFmtId="1" fontId="15" fillId="0" borderId="6" xfId="3" applyNumberFormat="1" applyFont="1" applyFill="1" applyBorder="1" applyAlignment="1">
      <alignment horizontal="center" vertical="center"/>
    </xf>
    <xf numFmtId="165" fontId="12" fillId="0" borderId="5" xfId="3" applyNumberFormat="1" applyFont="1" applyFill="1" applyBorder="1" applyAlignment="1">
      <alignment horizontal="center"/>
    </xf>
    <xf numFmtId="165" fontId="10" fillId="7" borderId="3" xfId="3" applyNumberFormat="1" applyFont="1" applyFill="1" applyBorder="1" applyAlignment="1">
      <alignment horizontal="center"/>
    </xf>
    <xf numFmtId="168" fontId="6" fillId="0" borderId="3" xfId="3" applyNumberFormat="1" applyFont="1" applyFill="1" applyBorder="1"/>
    <xf numFmtId="165" fontId="19" fillId="5" borderId="5" xfId="3" applyNumberFormat="1" applyFont="1" applyFill="1" applyBorder="1" applyAlignment="1">
      <alignment horizontal="center"/>
    </xf>
    <xf numFmtId="1" fontId="15" fillId="0" borderId="7" xfId="3" applyNumberFormat="1" applyFont="1" applyFill="1" applyBorder="1" applyAlignment="1">
      <alignment horizontal="center" vertical="center"/>
    </xf>
    <xf numFmtId="167" fontId="6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8" fillId="0" borderId="0" xfId="3" applyFont="1" applyFill="1" applyAlignment="1">
      <alignment horizontal="center"/>
    </xf>
    <xf numFmtId="166" fontId="19" fillId="0" borderId="3" xfId="3" applyNumberFormat="1" applyFont="1" applyFill="1" applyBorder="1" applyAlignment="1">
      <alignment horizontal="center"/>
    </xf>
    <xf numFmtId="166" fontId="19" fillId="0" borderId="1" xfId="3" applyNumberFormat="1" applyFont="1" applyFill="1" applyBorder="1" applyAlignment="1">
      <alignment horizontal="center"/>
    </xf>
    <xf numFmtId="166" fontId="31" fillId="0" borderId="3" xfId="3" applyNumberFormat="1" applyFont="1" applyFill="1" applyBorder="1" applyAlignment="1">
      <alignment horizontal="center"/>
    </xf>
    <xf numFmtId="166" fontId="31" fillId="0" borderId="1" xfId="3" applyNumberFormat="1" applyFont="1" applyFill="1" applyBorder="1" applyAlignment="1">
      <alignment horizontal="center"/>
    </xf>
    <xf numFmtId="0" fontId="30" fillId="5" borderId="0" xfId="3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6" fontId="7" fillId="5" borderId="3" xfId="3" applyNumberFormat="1" applyFont="1" applyFill="1" applyBorder="1" applyAlignment="1">
      <alignment horizontal="center"/>
    </xf>
    <xf numFmtId="166" fontId="31" fillId="12" borderId="1" xfId="3" applyNumberFormat="1" applyFont="1" applyFill="1" applyBorder="1" applyAlignment="1">
      <alignment horizontal="center"/>
    </xf>
    <xf numFmtId="166" fontId="19" fillId="12" borderId="1" xfId="3" applyNumberFormat="1" applyFont="1" applyFill="1" applyBorder="1" applyAlignment="1">
      <alignment horizontal="center"/>
    </xf>
    <xf numFmtId="166" fontId="20" fillId="5" borderId="3" xfId="3" applyNumberFormat="1" applyFont="1" applyFill="1" applyBorder="1" applyAlignment="1">
      <alignment horizontal="center"/>
    </xf>
    <xf numFmtId="166" fontId="31" fillId="5" borderId="3" xfId="3" applyNumberFormat="1" applyFont="1" applyFill="1" applyBorder="1" applyAlignment="1">
      <alignment horizontal="center"/>
    </xf>
    <xf numFmtId="166" fontId="20" fillId="0" borderId="3" xfId="3" applyNumberFormat="1" applyFont="1" applyFill="1" applyBorder="1" applyAlignment="1">
      <alignment horizontal="center"/>
    </xf>
    <xf numFmtId="1" fontId="15" fillId="0" borderId="2" xfId="3" applyNumberFormat="1" applyFont="1" applyFill="1" applyBorder="1" applyAlignment="1">
      <alignment horizontal="center" vertical="center"/>
    </xf>
    <xf numFmtId="1" fontId="15" fillId="0" borderId="3" xfId="3" applyNumberFormat="1" applyFont="1" applyFill="1" applyBorder="1" applyAlignment="1">
      <alignment horizontal="center" vertical="center"/>
    </xf>
    <xf numFmtId="1" fontId="15" fillId="0" borderId="7" xfId="3" applyNumberFormat="1" applyFont="1" applyFill="1" applyBorder="1" applyAlignment="1">
      <alignment horizontal="center" vertical="center"/>
    </xf>
    <xf numFmtId="0" fontId="28" fillId="0" borderId="5" xfId="3" applyFont="1" applyFill="1" applyBorder="1" applyAlignment="1">
      <alignment horizontal="center"/>
    </xf>
    <xf numFmtId="0" fontId="28" fillId="0" borderId="0" xfId="3" applyFont="1" applyFill="1" applyAlignment="1">
      <alignment horizontal="center"/>
    </xf>
    <xf numFmtId="0" fontId="28" fillId="5" borderId="5" xfId="3" applyFont="1" applyFill="1" applyBorder="1" applyAlignment="1">
      <alignment horizontal="center"/>
    </xf>
    <xf numFmtId="0" fontId="28" fillId="5" borderId="0" xfId="3" applyFont="1" applyFill="1" applyAlignment="1">
      <alignment horizontal="center"/>
    </xf>
    <xf numFmtId="0" fontId="30" fillId="5" borderId="6" xfId="3" applyFont="1" applyFill="1" applyBorder="1" applyAlignment="1">
      <alignment horizontal="center"/>
    </xf>
    <xf numFmtId="0" fontId="30" fillId="5" borderId="4" xfId="3" applyFont="1" applyFill="1" applyBorder="1" applyAlignment="1">
      <alignment horizontal="center"/>
    </xf>
    <xf numFmtId="0" fontId="28" fillId="0" borderId="0" xfId="3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9" fillId="11" borderId="8" xfId="0" applyFont="1" applyFill="1" applyBorder="1" applyAlignment="1">
      <alignment horizontal="center"/>
    </xf>
    <xf numFmtId="14" fontId="33" fillId="4" borderId="6" xfId="3" applyNumberFormat="1" applyFont="1" applyFill="1" applyBorder="1" applyAlignment="1">
      <alignment horizontal="center"/>
    </xf>
    <xf numFmtId="0" fontId="34" fillId="4" borderId="4" xfId="0" applyFont="1" applyFill="1" applyBorder="1" applyAlignment="1">
      <alignment horizontal="center"/>
    </xf>
    <xf numFmtId="0" fontId="34" fillId="4" borderId="8" xfId="0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C6" sqref="C6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1" width="9" customWidth="1"/>
    <col min="12" max="16384" width="9.140625" style="75"/>
  </cols>
  <sheetData>
    <row r="1" spans="1:17" ht="13.5" thickBot="1">
      <c r="B1" s="106"/>
      <c r="C1" s="107"/>
      <c r="D1" s="107"/>
      <c r="E1" s="107"/>
      <c r="F1" s="107"/>
      <c r="G1" s="107"/>
      <c r="H1" s="107"/>
      <c r="I1" s="107"/>
      <c r="J1" s="107"/>
      <c r="K1" s="107"/>
    </row>
    <row r="2" spans="1:17" ht="13.5" thickBot="1">
      <c r="A2" s="76" t="s">
        <v>36</v>
      </c>
      <c r="B2" s="3" t="s">
        <v>3</v>
      </c>
      <c r="C2" s="4" t="s">
        <v>41</v>
      </c>
      <c r="D2" s="5" t="s">
        <v>42</v>
      </c>
      <c r="E2" s="5" t="s">
        <v>43</v>
      </c>
      <c r="F2" s="5" t="s">
        <v>44</v>
      </c>
      <c r="G2" s="5" t="s">
        <v>6</v>
      </c>
      <c r="H2" s="5" t="s">
        <v>6</v>
      </c>
      <c r="I2" s="14" t="s">
        <v>37</v>
      </c>
      <c r="J2" s="14" t="s">
        <v>2</v>
      </c>
      <c r="K2" s="14" t="s">
        <v>47</v>
      </c>
    </row>
    <row r="3" spans="1:17" ht="13.5" thickBot="1">
      <c r="A3" s="77"/>
      <c r="B3" s="3" t="s">
        <v>8</v>
      </c>
      <c r="C3" s="7" t="s">
        <v>51</v>
      </c>
      <c r="D3" s="7" t="s">
        <v>51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46</v>
      </c>
      <c r="K3" s="14" t="s">
        <v>46</v>
      </c>
    </row>
    <row r="4" spans="1:17">
      <c r="A4" s="99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8">
        <f>(D4-C4)/C4</f>
        <v>-0.02</v>
      </c>
      <c r="K4" s="89">
        <v>0.04</v>
      </c>
    </row>
    <row r="5" spans="1:17">
      <c r="A5" s="100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92">
        <f>(D5-C4)/C4</f>
        <v>3.8407999999999901E-2</v>
      </c>
      <c r="K5" s="92">
        <v>8.1599999999999909E-2</v>
      </c>
    </row>
    <row r="6" spans="1:17" ht="15">
      <c r="A6" s="100"/>
      <c r="B6" s="81">
        <f>B5+7</f>
        <v>42974</v>
      </c>
      <c r="C6" s="32">
        <f>D5+G5-H5</f>
        <v>1038.4079999999999</v>
      </c>
      <c r="D6" s="17">
        <f>C6+(C6*0.04)</f>
        <v>1079.9443199999998</v>
      </c>
      <c r="E6" s="17">
        <f>C6/3250</f>
        <v>0.31951015384615383</v>
      </c>
      <c r="F6" s="28">
        <f>(D6-C6)/E6</f>
        <v>129.9999999999998</v>
      </c>
      <c r="G6" s="18"/>
      <c r="H6" s="18"/>
      <c r="I6" s="19">
        <f>E6*50/C6</f>
        <v>1.5384615384615385E-2</v>
      </c>
      <c r="J6" s="87"/>
      <c r="K6" s="89">
        <v>0.12486399999999981</v>
      </c>
    </row>
    <row r="7" spans="1:17" ht="13.5" thickBot="1">
      <c r="A7" s="101"/>
      <c r="B7" s="81">
        <f>B6+7</f>
        <v>42981</v>
      </c>
      <c r="C7" s="20">
        <f>D6+G6-H6</f>
        <v>1079.9443199999998</v>
      </c>
      <c r="D7" s="17">
        <f>C7+(C7*0.04)</f>
        <v>1123.1420927999998</v>
      </c>
      <c r="E7" s="17">
        <f>C7/3250</f>
        <v>0.33229055999999996</v>
      </c>
      <c r="F7" s="28">
        <f>(D7-C7)/E7</f>
        <v>129.99999999999983</v>
      </c>
      <c r="G7" s="18"/>
      <c r="H7" s="18"/>
      <c r="I7" s="19">
        <f>E7*50/C7</f>
        <v>1.5384615384615384E-2</v>
      </c>
      <c r="J7" s="87"/>
      <c r="K7" s="89">
        <v>0.16985855999999991</v>
      </c>
      <c r="L7" s="102"/>
      <c r="M7" s="103"/>
      <c r="N7" s="103"/>
      <c r="O7" s="103"/>
      <c r="P7" s="103"/>
      <c r="Q7" s="103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9">
        <v>2</v>
      </c>
      <c r="B9" s="81">
        <f>B7+7</f>
        <v>42988</v>
      </c>
      <c r="C9" s="20">
        <f>D7+G7-H7</f>
        <v>1123.1420927999998</v>
      </c>
      <c r="D9" s="17">
        <f>C9+(C9*0.04)</f>
        <v>1168.0677765119997</v>
      </c>
      <c r="E9" s="17">
        <f>C9/3250</f>
        <v>0.34558218239999994</v>
      </c>
      <c r="F9" s="28">
        <f>(D9-C9)/E9</f>
        <v>129.99999999999977</v>
      </c>
      <c r="G9" s="18"/>
      <c r="H9" s="18"/>
      <c r="I9" s="19">
        <f>E9*50/C9</f>
        <v>1.5384615384615385E-2</v>
      </c>
      <c r="J9" s="87"/>
      <c r="K9" s="89">
        <v>0.2166529023999999</v>
      </c>
    </row>
    <row r="10" spans="1:17">
      <c r="A10" s="100"/>
      <c r="B10" s="81">
        <f>B9+7</f>
        <v>42995</v>
      </c>
      <c r="C10" s="20">
        <f>D9+G9-H9</f>
        <v>1168.0677765119997</v>
      </c>
      <c r="D10" s="17">
        <f>C10+(C10*0.04)</f>
        <v>1214.7904875724796</v>
      </c>
      <c r="E10" s="17">
        <f>C10/3250</f>
        <v>0.3594054696959999</v>
      </c>
      <c r="F10" s="28">
        <f>(D10-C10)/E10</f>
        <v>129.99999999999983</v>
      </c>
      <c r="G10" s="18"/>
      <c r="H10" s="18"/>
      <c r="I10" s="19">
        <f>E10*50/C10</f>
        <v>1.5384615384615385E-2</v>
      </c>
      <c r="J10" s="87"/>
      <c r="K10" s="89">
        <v>0.26531901849599993</v>
      </c>
    </row>
    <row r="11" spans="1:17">
      <c r="A11" s="100"/>
      <c r="B11" s="81">
        <f>B10+7</f>
        <v>43002</v>
      </c>
      <c r="C11" s="20">
        <f>D10+G10-H10</f>
        <v>1214.7904875724796</v>
      </c>
      <c r="D11" s="17">
        <f>C11+(C11*0.04)</f>
        <v>1263.3821070753788</v>
      </c>
      <c r="E11" s="17">
        <f>C11/3250</f>
        <v>0.37378168848383986</v>
      </c>
      <c r="F11" s="28">
        <f>(D11-C11)/E11</f>
        <v>130.00000000000011</v>
      </c>
      <c r="G11" s="18"/>
      <c r="H11" s="18"/>
      <c r="I11" s="19">
        <f>E11*50/C11</f>
        <v>1.5384615384615384E-2</v>
      </c>
      <c r="J11" s="19"/>
      <c r="K11" s="89">
        <v>0.31593177923583993</v>
      </c>
    </row>
    <row r="12" spans="1:17" ht="13.5" thickBot="1">
      <c r="A12" s="101"/>
      <c r="B12" s="81">
        <f>B11+7</f>
        <v>43009</v>
      </c>
      <c r="C12" s="20">
        <f>D11+G11-H11</f>
        <v>1263.3821070753788</v>
      </c>
      <c r="D12" s="17">
        <f>C12+(C12*0.04)</f>
        <v>1313.9173913583941</v>
      </c>
      <c r="E12" s="17">
        <f>C12/3250</f>
        <v>0.38873295602319347</v>
      </c>
      <c r="F12" s="28">
        <f>(D12-C12)/E12</f>
        <v>130.00000000000023</v>
      </c>
      <c r="G12" s="18"/>
      <c r="H12" s="18"/>
      <c r="I12" s="19">
        <f>E12*50/C12</f>
        <v>1.5384615384615384E-2</v>
      </c>
      <c r="J12" s="87"/>
      <c r="K12" s="89">
        <v>0.3685690504052736</v>
      </c>
      <c r="L12" s="102"/>
      <c r="M12" s="103"/>
      <c r="N12" s="103"/>
      <c r="O12" s="103"/>
      <c r="P12" s="103"/>
      <c r="Q12" s="103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9">
        <v>3</v>
      </c>
      <c r="B14" s="81">
        <f>B12+7</f>
        <v>43016</v>
      </c>
      <c r="C14" s="20">
        <f>D12+G12-H12</f>
        <v>1313.9173913583941</v>
      </c>
      <c r="D14" s="17">
        <f>C14+(C14*0.04)</f>
        <v>1366.4740870127298</v>
      </c>
      <c r="E14" s="17">
        <f>C14/3250</f>
        <v>0.40428227426412128</v>
      </c>
      <c r="F14" s="28">
        <f>(D14-C14)/E14</f>
        <v>129.99999999999991</v>
      </c>
      <c r="G14" s="18"/>
      <c r="H14" s="18"/>
      <c r="I14" s="19">
        <f>E14*50/C14</f>
        <v>1.5384615384615385E-2</v>
      </c>
      <c r="J14" s="87"/>
      <c r="K14" s="89">
        <v>0.42331181242148452</v>
      </c>
    </row>
    <row r="15" spans="1:17">
      <c r="A15" s="100"/>
      <c r="B15" s="81">
        <f>B14+7</f>
        <v>43023</v>
      </c>
      <c r="C15" s="20">
        <f>D14+G14-H14</f>
        <v>1366.4740870127298</v>
      </c>
      <c r="D15" s="17">
        <f>C15+(C15*0.04)</f>
        <v>1421.1330504932389</v>
      </c>
      <c r="E15" s="17">
        <f>C15/3250</f>
        <v>0.42045356523468608</v>
      </c>
      <c r="F15" s="28">
        <f>(D15-C15)/E15</f>
        <v>129.9999999999998</v>
      </c>
      <c r="G15" s="18"/>
      <c r="H15" s="18"/>
      <c r="I15" s="19">
        <f>E15*50/C15</f>
        <v>1.5384615384615384E-2</v>
      </c>
      <c r="J15" s="19"/>
      <c r="K15" s="89">
        <v>0.48024428491834398</v>
      </c>
    </row>
    <row r="16" spans="1:17">
      <c r="A16" s="100"/>
      <c r="B16" s="81">
        <f>B15+7</f>
        <v>43030</v>
      </c>
      <c r="C16" s="20">
        <f>D15+G15-H15</f>
        <v>1421.1330504932389</v>
      </c>
      <c r="D16" s="17">
        <f>C16+(C16*0.04)</f>
        <v>1477.9783725129685</v>
      </c>
      <c r="E16" s="17">
        <f>C16/3250</f>
        <v>0.43727170784407349</v>
      </c>
      <c r="F16" s="28">
        <f>(D16-C16)/E16</f>
        <v>130.00000000000003</v>
      </c>
      <c r="G16" s="18"/>
      <c r="H16" s="18"/>
      <c r="I16" s="19">
        <f>E16*50/C16</f>
        <v>1.5384615384615384E-2</v>
      </c>
      <c r="J16" s="87"/>
      <c r="K16" s="89">
        <v>0.5394540563150777</v>
      </c>
    </row>
    <row r="17" spans="1:17" ht="13.5" thickBot="1">
      <c r="A17" s="101"/>
      <c r="B17" s="81">
        <f>B16+7</f>
        <v>43037</v>
      </c>
      <c r="C17" s="20">
        <f>D16+G16-H16</f>
        <v>1477.9783725129685</v>
      </c>
      <c r="D17" s="17">
        <f>C17+(C17*0.04)</f>
        <v>1537.0975074134872</v>
      </c>
      <c r="E17" s="17">
        <f>C17/3250</f>
        <v>0.45476257615783644</v>
      </c>
      <c r="F17" s="28">
        <f>(D17-C17)/E17</f>
        <v>129.99999999999991</v>
      </c>
      <c r="G17" s="18"/>
      <c r="H17" s="80">
        <f>(D17-C4)*0.3</f>
        <v>161.12925222404616</v>
      </c>
      <c r="I17" s="19">
        <f>E17*50/C17</f>
        <v>1.5384615384615384E-2</v>
      </c>
      <c r="J17" s="87"/>
      <c r="K17" s="89">
        <v>0.60103221856768074</v>
      </c>
      <c r="L17" s="104" t="s">
        <v>39</v>
      </c>
      <c r="M17" s="105"/>
      <c r="N17" s="105"/>
      <c r="O17" s="105"/>
      <c r="P17" s="105"/>
      <c r="Q17" s="105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>
      <c r="A19" s="99">
        <v>4</v>
      </c>
      <c r="B19" s="81">
        <f>B17+7</f>
        <v>43044</v>
      </c>
      <c r="C19" s="20">
        <f>D17+G17-H17</f>
        <v>1375.9682551894409</v>
      </c>
      <c r="D19" s="17">
        <f>C19+(C19*0.04)</f>
        <v>1431.0069853970185</v>
      </c>
      <c r="E19" s="17">
        <f>C19/3250</f>
        <v>0.42337484775059719</v>
      </c>
      <c r="F19" s="28">
        <f>(D19-C19)/E19</f>
        <v>129.99999999999991</v>
      </c>
      <c r="G19" s="18"/>
      <c r="H19" s="18"/>
      <c r="I19" s="19">
        <f>E19*50/C19</f>
        <v>1.5384615384615385E-2</v>
      </c>
      <c r="J19" s="87"/>
      <c r="K19" s="89">
        <v>0.66507350731038783</v>
      </c>
    </row>
    <row r="20" spans="1:17">
      <c r="A20" s="100"/>
      <c r="B20" s="81">
        <f>B19+7</f>
        <v>43051</v>
      </c>
      <c r="C20" s="20">
        <f>D19+G19-H19</f>
        <v>1431.0069853970185</v>
      </c>
      <c r="D20" s="17">
        <f>C20+(C20*0.04)</f>
        <v>1488.2472648128992</v>
      </c>
      <c r="E20" s="17">
        <f>C20/3250</f>
        <v>0.44030984166062109</v>
      </c>
      <c r="F20" s="28">
        <f>(D20-C20)/E20</f>
        <v>129.9999999999998</v>
      </c>
      <c r="G20" s="18"/>
      <c r="H20" s="18"/>
      <c r="I20" s="19">
        <f>E20*50/C20</f>
        <v>1.5384615384615385E-2</v>
      </c>
      <c r="J20" s="87"/>
      <c r="K20" s="89">
        <v>0.73167644760280337</v>
      </c>
    </row>
    <row r="21" spans="1:17">
      <c r="A21" s="100"/>
      <c r="B21" s="81">
        <f>B20+7</f>
        <v>43058</v>
      </c>
      <c r="C21" s="20">
        <f>D20+G20-H20</f>
        <v>1488.2472648128992</v>
      </c>
      <c r="D21" s="17">
        <f>C21+(C21*0.04)</f>
        <v>1547.7771554054152</v>
      </c>
      <c r="E21" s="17">
        <f>C21/3250</f>
        <v>0.4579222353270459</v>
      </c>
      <c r="F21" s="28">
        <f>(D21-C21)/E21</f>
        <v>130.00000000000017</v>
      </c>
      <c r="G21" s="18"/>
      <c r="H21" s="18"/>
      <c r="I21" s="19">
        <f>E21*50/C21</f>
        <v>1.5384615384615384E-2</v>
      </c>
      <c r="J21" s="87"/>
      <c r="K21" s="89">
        <v>0.80094350550691551</v>
      </c>
    </row>
    <row r="22" spans="1:17" ht="13.5" thickBot="1">
      <c r="A22" s="101"/>
      <c r="B22" s="81">
        <f>B21+7</f>
        <v>43065</v>
      </c>
      <c r="C22" s="20">
        <f>D21+G21-H21</f>
        <v>1547.7771554054152</v>
      </c>
      <c r="D22" s="17">
        <f>C22+(C22*0.04)</f>
        <v>1609.6882416216317</v>
      </c>
      <c r="E22" s="17">
        <f>C22/3250</f>
        <v>0.47623912474012775</v>
      </c>
      <c r="F22" s="28">
        <f>(D22-C22)/E22</f>
        <v>129.9999999999998</v>
      </c>
      <c r="G22" s="18"/>
      <c r="H22" s="18"/>
      <c r="I22" s="19">
        <f>E22*50/C22</f>
        <v>1.5384615384615385E-2</v>
      </c>
      <c r="J22" s="87"/>
      <c r="K22" s="89">
        <v>0.87298124572719216</v>
      </c>
      <c r="L22" s="102"/>
      <c r="M22" s="103"/>
      <c r="N22" s="103"/>
      <c r="O22" s="103"/>
      <c r="P22" s="103"/>
      <c r="Q22" s="103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9">
        <v>5</v>
      </c>
      <c r="B24" s="81">
        <f>B22+7</f>
        <v>43072</v>
      </c>
      <c r="C24" s="20">
        <f>D22+G22-H22</f>
        <v>1609.6882416216317</v>
      </c>
      <c r="D24" s="17">
        <f>C24+(C24*0.04)</f>
        <v>1674.075771286497</v>
      </c>
      <c r="E24" s="17">
        <f>C24/3250</f>
        <v>0.49528868972973283</v>
      </c>
      <c r="F24" s="28">
        <f>(D24-C24)/E24</f>
        <v>130</v>
      </c>
      <c r="G24" s="18"/>
      <c r="H24" s="18"/>
      <c r="I24" s="19">
        <f>E24*50/C24</f>
        <v>1.5384615384615385E-2</v>
      </c>
      <c r="J24" s="87"/>
      <c r="K24" s="89">
        <v>0.94790049555627975</v>
      </c>
    </row>
    <row r="25" spans="1:17">
      <c r="A25" s="100"/>
      <c r="B25" s="81">
        <f>B24+7</f>
        <v>43079</v>
      </c>
      <c r="C25" s="20">
        <f>D24+G24-H24</f>
        <v>1674.075771286497</v>
      </c>
      <c r="D25" s="17">
        <f>C25+(C25*0.04)</f>
        <v>1741.038802137957</v>
      </c>
      <c r="E25" s="17">
        <f>C25/3250</f>
        <v>0.51510023731892218</v>
      </c>
      <c r="F25" s="28">
        <f>(D25-C25)/E25</f>
        <v>130.00000000000014</v>
      </c>
      <c r="G25" s="18"/>
      <c r="H25" s="18"/>
      <c r="I25" s="19">
        <f>E25*50/C25</f>
        <v>1.5384615384615385E-2</v>
      </c>
      <c r="J25" s="87"/>
      <c r="K25" s="89">
        <v>1.025816515378531</v>
      </c>
    </row>
    <row r="26" spans="1:17">
      <c r="A26" s="100"/>
      <c r="B26" s="81">
        <f>B25+7</f>
        <v>43086</v>
      </c>
      <c r="C26" s="20">
        <f>D25+G25-H25</f>
        <v>1741.038802137957</v>
      </c>
      <c r="D26" s="17">
        <f>C26+(C26*0.04)</f>
        <v>1810.6803542234752</v>
      </c>
      <c r="E26" s="17">
        <f>C26/3250</f>
        <v>0.53570424681167905</v>
      </c>
      <c r="F26" s="28">
        <f>(D26-C26)/E26</f>
        <v>129.99999999999994</v>
      </c>
      <c r="G26" s="18"/>
      <c r="H26" s="18"/>
      <c r="I26" s="19">
        <f>E26*50/C26</f>
        <v>1.5384615384615385E-2</v>
      </c>
      <c r="J26" s="87"/>
      <c r="K26" s="89">
        <v>1.1068491759936723</v>
      </c>
    </row>
    <row r="27" spans="1:17" ht="13.5" thickBot="1">
      <c r="A27" s="101"/>
      <c r="B27" s="81">
        <f>B26+7</f>
        <v>43093</v>
      </c>
      <c r="C27" s="20">
        <f>D26+G26-H26</f>
        <v>1810.6803542234752</v>
      </c>
      <c r="D27" s="17">
        <f>C27+(C27*0.04)</f>
        <v>1883.1075683924141</v>
      </c>
      <c r="E27" s="17">
        <f>C27/3250</f>
        <v>0.55713241668414626</v>
      </c>
      <c r="F27" s="28">
        <f>(D27-C27)/E27</f>
        <v>129.99999999999983</v>
      </c>
      <c r="G27" s="18"/>
      <c r="H27" s="18"/>
      <c r="I27" s="19">
        <f>E27*50/C27</f>
        <v>1.5384615384615385E-2</v>
      </c>
      <c r="J27" s="87"/>
      <c r="K27" s="89">
        <v>1.1911231430334193</v>
      </c>
      <c r="L27" s="102"/>
      <c r="M27" s="103"/>
      <c r="N27" s="103"/>
      <c r="O27" s="103"/>
      <c r="P27" s="103"/>
      <c r="Q27" s="103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9">
        <v>6</v>
      </c>
      <c r="B29" s="81">
        <f>B27+7</f>
        <v>43100</v>
      </c>
      <c r="C29" s="20">
        <f>D27+G27-H27</f>
        <v>1883.1075683924141</v>
      </c>
      <c r="D29" s="17">
        <f>C29+(C29*0.04)</f>
        <v>1958.4318711281107</v>
      </c>
      <c r="E29" s="17">
        <f>C29/3250</f>
        <v>0.57941771335151204</v>
      </c>
      <c r="F29" s="28">
        <f>(D29-C29)/E29</f>
        <v>130.00000000000009</v>
      </c>
      <c r="G29" s="18"/>
      <c r="H29" s="18"/>
      <c r="I29" s="19">
        <f>E29*50/C29</f>
        <v>1.5384615384615384E-2</v>
      </c>
      <c r="J29" s="87"/>
      <c r="K29" s="89">
        <v>1.2787680687547558</v>
      </c>
    </row>
    <row r="30" spans="1:17">
      <c r="A30" s="100"/>
      <c r="B30" s="81">
        <f>B29+7</f>
        <v>43107</v>
      </c>
      <c r="C30" s="20">
        <f>D29+G29-H29</f>
        <v>1958.4318711281107</v>
      </c>
      <c r="D30" s="17">
        <f>C30+(C30*0.04)</f>
        <v>2036.7691459732353</v>
      </c>
      <c r="E30" s="17">
        <f>C30/3250</f>
        <v>0.60259442188557255</v>
      </c>
      <c r="F30" s="28">
        <f>(D30-C30)/E30</f>
        <v>130.00000000000014</v>
      </c>
      <c r="G30" s="18"/>
      <c r="H30" s="18"/>
      <c r="I30" s="19">
        <f>E30*50/C30</f>
        <v>1.5384615384615385E-2</v>
      </c>
      <c r="J30" s="87"/>
      <c r="K30" s="89">
        <v>1.369918791504946</v>
      </c>
    </row>
    <row r="31" spans="1:17">
      <c r="A31" s="100"/>
      <c r="B31" s="81">
        <f>B30+7</f>
        <v>43114</v>
      </c>
      <c r="C31" s="20">
        <f>D30+G30-H30</f>
        <v>2036.7691459732353</v>
      </c>
      <c r="D31" s="17">
        <f>C31+(C31*0.04)</f>
        <v>2118.2399118121648</v>
      </c>
      <c r="E31" s="17">
        <f>C31/3250</f>
        <v>0.62669819876099542</v>
      </c>
      <c r="F31" s="28">
        <f>(D31-C31)/E31</f>
        <v>130.0000000000002</v>
      </c>
      <c r="G31" s="18"/>
      <c r="H31" s="18"/>
      <c r="I31" s="19">
        <f>E31*50/C31</f>
        <v>1.5384615384615382E-2</v>
      </c>
      <c r="J31" s="87"/>
      <c r="K31" s="89">
        <v>1.464715543165144</v>
      </c>
    </row>
    <row r="32" spans="1:17" ht="13.5" thickBot="1">
      <c r="A32" s="101"/>
      <c r="B32" s="81">
        <f>B31+7</f>
        <v>43121</v>
      </c>
      <c r="C32" s="20">
        <f>D31+G31-H31</f>
        <v>2118.2399118121648</v>
      </c>
      <c r="D32" s="17">
        <f>C32+(C32*0.04)</f>
        <v>2202.9695082846515</v>
      </c>
      <c r="E32" s="17">
        <f>C32/3250</f>
        <v>0.6517661267114353</v>
      </c>
      <c r="F32" s="28">
        <f>(D32-C32)/E32</f>
        <v>130.0000000000002</v>
      </c>
      <c r="G32" s="18"/>
      <c r="H32" s="80">
        <f>(D32-C19)*0.35</f>
        <v>289.45043858332366</v>
      </c>
      <c r="I32" s="19">
        <f>E32*50/C32</f>
        <v>1.5384615384615384E-2</v>
      </c>
      <c r="J32" s="87"/>
      <c r="K32" s="89">
        <v>1.5633041648917496</v>
      </c>
      <c r="L32" s="104" t="s">
        <v>38</v>
      </c>
      <c r="M32" s="105"/>
      <c r="N32" s="105"/>
      <c r="O32" s="105"/>
      <c r="P32" s="105"/>
      <c r="Q32" s="105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9">
        <v>7</v>
      </c>
      <c r="B34" s="81">
        <f>B32+7</f>
        <v>43128</v>
      </c>
      <c r="C34" s="20">
        <f>D32+G32-H32</f>
        <v>1913.5190697013279</v>
      </c>
      <c r="D34" s="17">
        <f>C34+(C34*0.04)</f>
        <v>1990.0598324893811</v>
      </c>
      <c r="E34" s="17">
        <f>C34/3250</f>
        <v>0.58877509836963937</v>
      </c>
      <c r="F34" s="28">
        <f>(D34-C34)/E34</f>
        <v>130.00000000000006</v>
      </c>
      <c r="G34" s="18"/>
      <c r="H34" s="18"/>
      <c r="I34" s="19">
        <f>E34*50/C34</f>
        <v>1.5384615384615385E-2</v>
      </c>
      <c r="J34" s="87"/>
      <c r="K34" s="89">
        <v>1.6658363314874196</v>
      </c>
    </row>
    <row r="35" spans="1:17">
      <c r="A35" s="100"/>
      <c r="B35" s="81">
        <f>B34+7</f>
        <v>43135</v>
      </c>
      <c r="C35" s="20">
        <f>D34+G34-H34</f>
        <v>1990.0598324893811</v>
      </c>
      <c r="D35" s="17">
        <f>C35+(C35*0.04)</f>
        <v>2069.6622257889562</v>
      </c>
      <c r="E35" s="17">
        <f>C35/3250</f>
        <v>0.61232610230442497</v>
      </c>
      <c r="F35" s="28">
        <f>(D35-C35)/E35</f>
        <v>129.99999999999989</v>
      </c>
      <c r="G35" s="18"/>
      <c r="H35" s="18"/>
      <c r="I35" s="19">
        <f>E35*50/C35</f>
        <v>1.5384615384615385E-2</v>
      </c>
      <c r="J35" s="87"/>
      <c r="K35" s="89">
        <v>1.7724697847469164</v>
      </c>
    </row>
    <row r="36" spans="1:17">
      <c r="A36" s="100"/>
      <c r="B36" s="81">
        <f>B35+7</f>
        <v>43142</v>
      </c>
      <c r="C36" s="20">
        <f>D35+G35-H35</f>
        <v>2069.6622257889562</v>
      </c>
      <c r="D36" s="17">
        <f>C36+(C36*0.04)</f>
        <v>2152.4487148205144</v>
      </c>
      <c r="E36" s="17">
        <f>C36/3250</f>
        <v>0.63681914639660187</v>
      </c>
      <c r="F36" s="28">
        <f>(D36-C36)/E36</f>
        <v>129.99999999999989</v>
      </c>
      <c r="G36" s="18"/>
      <c r="H36" s="18"/>
      <c r="I36" s="19">
        <f>E36*50/C36</f>
        <v>1.5384615384615384E-2</v>
      </c>
      <c r="J36" s="87"/>
      <c r="K36" s="89">
        <v>1.8833685761367933</v>
      </c>
    </row>
    <row r="37" spans="1:17" ht="13.5" thickBot="1">
      <c r="A37" s="101"/>
      <c r="B37" s="81">
        <f>B36+7</f>
        <v>43149</v>
      </c>
      <c r="C37" s="20">
        <f>D36+G36-H36</f>
        <v>2152.4487148205144</v>
      </c>
      <c r="D37" s="17">
        <f>C37+(C37*0.04)</f>
        <v>2238.546663413335</v>
      </c>
      <c r="E37" s="17">
        <f>C37/3250</f>
        <v>0.66229191225246598</v>
      </c>
      <c r="F37" s="28">
        <f>(D37-C37)/E37</f>
        <v>129.99999999999997</v>
      </c>
      <c r="G37" s="80"/>
      <c r="H37" s="80"/>
      <c r="I37" s="19">
        <f>E37*50/C37</f>
        <v>1.5384615384615384E-2</v>
      </c>
      <c r="J37" s="87"/>
      <c r="K37" s="89">
        <v>1.9987033191822652</v>
      </c>
      <c r="L37" s="102"/>
      <c r="M37" s="103"/>
      <c r="N37" s="103"/>
      <c r="O37" s="103"/>
      <c r="P37" s="103"/>
      <c r="Q37" s="103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9">
        <v>8</v>
      </c>
      <c r="B39" s="81">
        <f>B37+7</f>
        <v>43156</v>
      </c>
      <c r="C39" s="20">
        <f>D37+G37-H37</f>
        <v>2238.546663413335</v>
      </c>
      <c r="D39" s="17">
        <f>C39+(C39*0.04)</f>
        <v>2328.0885299498682</v>
      </c>
      <c r="E39" s="17">
        <f>C39/3250</f>
        <v>0.68878358874256462</v>
      </c>
      <c r="F39" s="28">
        <f>(D39-C39)/E39</f>
        <v>129.99999999999974</v>
      </c>
      <c r="G39" s="18"/>
      <c r="H39" s="18"/>
      <c r="I39" s="19">
        <f>E39*50/C39</f>
        <v>1.5384615384615385E-2</v>
      </c>
      <c r="J39" s="87"/>
      <c r="K39" s="89">
        <v>2.1186514519495558</v>
      </c>
    </row>
    <row r="40" spans="1:17">
      <c r="A40" s="100"/>
      <c r="B40" s="81">
        <f>B39+7</f>
        <v>43163</v>
      </c>
      <c r="C40" s="20">
        <f>D39+G39-H39</f>
        <v>2328.0885299498682</v>
      </c>
      <c r="D40" s="17">
        <f>C40+(C40*0.04)</f>
        <v>2421.2120711478628</v>
      </c>
      <c r="E40" s="17">
        <f>C40/3250</f>
        <v>0.71633493229226719</v>
      </c>
      <c r="F40" s="28">
        <f>(D40-C40)/E40</f>
        <v>129.99999999999989</v>
      </c>
      <c r="G40" s="18"/>
      <c r="H40" s="18"/>
      <c r="I40" s="19">
        <f>E40*50/C40</f>
        <v>1.5384615384615385E-2</v>
      </c>
      <c r="J40" s="87"/>
      <c r="K40" s="89">
        <v>2.2433975100275378</v>
      </c>
    </row>
    <row r="41" spans="1:17">
      <c r="A41" s="100"/>
      <c r="B41" s="81">
        <f>B40+7</f>
        <v>43170</v>
      </c>
      <c r="C41" s="20">
        <f>D40+G40-H40</f>
        <v>2421.2120711478628</v>
      </c>
      <c r="D41" s="17">
        <f>C41+(C41*0.04)</f>
        <v>2518.0605539937774</v>
      </c>
      <c r="E41" s="17">
        <f>C41/3250</f>
        <v>0.74498832958395778</v>
      </c>
      <c r="F41" s="28">
        <f>(D41-C41)/E41</f>
        <v>130.00000000000003</v>
      </c>
      <c r="G41" s="18"/>
      <c r="H41" s="18"/>
      <c r="I41" s="19">
        <f>E41*50/C41</f>
        <v>1.5384615384615385E-2</v>
      </c>
      <c r="J41" s="87"/>
      <c r="K41" s="89">
        <v>2.3731334104286392</v>
      </c>
    </row>
    <row r="42" spans="1:17" ht="13.5" thickBot="1">
      <c r="A42" s="101"/>
      <c r="B42" s="81">
        <f>B41+7</f>
        <v>43177</v>
      </c>
      <c r="C42" s="20">
        <f>D41+G41-H41</f>
        <v>2518.0605539937774</v>
      </c>
      <c r="D42" s="17">
        <f>C42+(C42*0.04)</f>
        <v>2618.7829761535286</v>
      </c>
      <c r="E42" s="17">
        <f>C42/3250</f>
        <v>0.77478786276731615</v>
      </c>
      <c r="F42" s="28">
        <f>(D42-C42)/E42</f>
        <v>130.00000000000014</v>
      </c>
      <c r="G42" s="80"/>
      <c r="H42" s="80"/>
      <c r="I42" s="19">
        <f>E42*50/C42</f>
        <v>1.5384615384615384E-2</v>
      </c>
      <c r="J42" s="87"/>
      <c r="K42" s="89">
        <v>2.5080587468457849</v>
      </c>
      <c r="L42" s="102"/>
      <c r="M42" s="103"/>
      <c r="N42" s="103"/>
      <c r="O42" s="103"/>
      <c r="P42" s="103"/>
      <c r="Q42" s="103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9">
        <v>9</v>
      </c>
      <c r="B44" s="81">
        <f>B42+7</f>
        <v>43184</v>
      </c>
      <c r="C44" s="20">
        <f>D42+G42-H42</f>
        <v>2618.7829761535286</v>
      </c>
      <c r="D44" s="17">
        <f>C44+(C44*0.04)</f>
        <v>2723.5342951996699</v>
      </c>
      <c r="E44" s="17">
        <f>C44/3250</f>
        <v>0.80577937727800875</v>
      </c>
      <c r="F44" s="28">
        <f>(D44-C44)/E44</f>
        <v>130.00000000000028</v>
      </c>
      <c r="G44" s="18"/>
      <c r="H44" s="18"/>
      <c r="I44" s="19">
        <f>E44*50/C44</f>
        <v>1.5384615384615384E-2</v>
      </c>
      <c r="J44" s="87"/>
      <c r="K44" s="89">
        <v>2.648381096719616</v>
      </c>
    </row>
    <row r="45" spans="1:17">
      <c r="A45" s="100"/>
      <c r="B45" s="81">
        <f>B44+7</f>
        <v>43191</v>
      </c>
      <c r="C45" s="20">
        <f>D44+G44-H44</f>
        <v>2723.5342951996699</v>
      </c>
      <c r="D45" s="17">
        <f>C45+(C45*0.04)</f>
        <v>2832.4756670076567</v>
      </c>
      <c r="E45" s="17">
        <f>C45/3250</f>
        <v>0.83801055236912925</v>
      </c>
      <c r="F45" s="28">
        <f>(D45-C45)/E45</f>
        <v>130</v>
      </c>
      <c r="G45" s="18"/>
      <c r="H45" s="18"/>
      <c r="I45" s="19">
        <f>E45*50/C45</f>
        <v>1.5384615384615385E-2</v>
      </c>
      <c r="J45" s="87"/>
      <c r="K45" s="89">
        <v>2.7943163405884008</v>
      </c>
    </row>
    <row r="46" spans="1:17">
      <c r="A46" s="100"/>
      <c r="B46" s="81">
        <f>B45+7</f>
        <v>43198</v>
      </c>
      <c r="C46" s="20">
        <f>D45+G45-H45</f>
        <v>2832.4756670076567</v>
      </c>
      <c r="D46" s="17">
        <f>C46+(C46*0.04)</f>
        <v>2945.774693687963</v>
      </c>
      <c r="E46" s="17">
        <f>C46/3250</f>
        <v>0.87153097446389438</v>
      </c>
      <c r="F46" s="28">
        <f>(D46-C46)/E46</f>
        <v>130</v>
      </c>
      <c r="G46" s="18"/>
      <c r="H46" s="18"/>
      <c r="I46" s="19">
        <f>E46*50/C46</f>
        <v>1.5384615384615385E-2</v>
      </c>
      <c r="J46" s="87"/>
      <c r="K46" s="89">
        <v>2.9460889942119364</v>
      </c>
    </row>
    <row r="47" spans="1:17" ht="13.5" thickBot="1">
      <c r="A47" s="101"/>
      <c r="B47" s="81">
        <f>B46+7</f>
        <v>43205</v>
      </c>
      <c r="C47" s="20">
        <f>D46+G46-H46</f>
        <v>2945.774693687963</v>
      </c>
      <c r="D47" s="17">
        <f>C47+(C47*0.04)</f>
        <v>3063.6056814354815</v>
      </c>
      <c r="E47" s="17">
        <f>C47/3250</f>
        <v>0.90639221344245013</v>
      </c>
      <c r="F47" s="28">
        <f>(D47-C47)/E47</f>
        <v>130</v>
      </c>
      <c r="G47" s="80"/>
      <c r="H47" s="80">
        <f>(D47-C34)*0.35</f>
        <v>402.53031410695377</v>
      </c>
      <c r="I47" s="19">
        <f>E47*50/C47</f>
        <v>1.5384615384615385E-2</v>
      </c>
      <c r="J47" s="87"/>
      <c r="K47" s="89">
        <v>3.1039325539804139</v>
      </c>
      <c r="L47" s="104" t="s">
        <v>38</v>
      </c>
      <c r="M47" s="105"/>
      <c r="N47" s="105"/>
      <c r="O47" s="105"/>
      <c r="P47" s="105"/>
      <c r="Q47" s="105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9">
        <v>10</v>
      </c>
      <c r="B49" s="81">
        <f>B47+7</f>
        <v>43212</v>
      </c>
      <c r="C49" s="20">
        <f>D47+G47-H47</f>
        <v>2661.0753673285276</v>
      </c>
      <c r="D49" s="17">
        <f>C49+(C49*0.04)</f>
        <v>2767.5183820216689</v>
      </c>
      <c r="E49" s="17">
        <f>C49/3250</f>
        <v>0.81879242071647007</v>
      </c>
      <c r="F49" s="28">
        <f>(D49-C49)/E49</f>
        <v>130.00000000000026</v>
      </c>
      <c r="G49" s="18"/>
      <c r="H49" s="18"/>
      <c r="I49" s="19">
        <f>E49*50/C49</f>
        <v>1.5384615384615387E-2</v>
      </c>
      <c r="J49" s="87"/>
      <c r="K49" s="89">
        <v>3.2680898561396305</v>
      </c>
    </row>
    <row r="50" spans="1:17">
      <c r="A50" s="100"/>
      <c r="B50" s="81">
        <f>B49+7</f>
        <v>43219</v>
      </c>
      <c r="C50" s="20">
        <f>D49+G49-H49</f>
        <v>2767.5183820216689</v>
      </c>
      <c r="D50" s="17">
        <f>C50+(C50*0.04)</f>
        <v>2878.2191173025358</v>
      </c>
      <c r="E50" s="17">
        <f>C50/3250</f>
        <v>0.85154411754512893</v>
      </c>
      <c r="F50" s="28">
        <f>(D50-C50)/E50</f>
        <v>130.00000000000011</v>
      </c>
      <c r="G50" s="18"/>
      <c r="H50" s="18"/>
      <c r="I50" s="19">
        <f>E50*50/C50</f>
        <v>1.5384615384615385E-2</v>
      </c>
      <c r="J50" s="87"/>
      <c r="K50" s="89">
        <v>3.4388134503852159</v>
      </c>
    </row>
    <row r="51" spans="1:17">
      <c r="A51" s="100"/>
      <c r="B51" s="81">
        <f>B50+7</f>
        <v>43226</v>
      </c>
      <c r="C51" s="20">
        <f>D50+G50-H50</f>
        <v>2878.2191173025358</v>
      </c>
      <c r="D51" s="17">
        <f>C51+(C51*0.04)</f>
        <v>2993.3478819946372</v>
      </c>
      <c r="E51" s="17">
        <f>C51/3250</f>
        <v>0.88560588224693404</v>
      </c>
      <c r="F51" s="28">
        <f>(D51-C51)/E51</f>
        <v>130</v>
      </c>
      <c r="G51" s="18"/>
      <c r="H51" s="18"/>
      <c r="I51" s="19">
        <f>E51*50/C51</f>
        <v>1.5384615384615384E-2</v>
      </c>
      <c r="J51" s="87"/>
      <c r="K51" s="89">
        <v>3.6163659884006245</v>
      </c>
    </row>
    <row r="52" spans="1:17" ht="13.5" thickBot="1">
      <c r="A52" s="101"/>
      <c r="B52" s="81">
        <f>B51+7</f>
        <v>43233</v>
      </c>
      <c r="C52" s="20">
        <f>D51+G51-H51</f>
        <v>2993.3478819946372</v>
      </c>
      <c r="D52" s="17">
        <f>C52+(C52*0.04)</f>
        <v>3113.0817972744226</v>
      </c>
      <c r="E52" s="17">
        <f>C52/3250</f>
        <v>0.92103011753681141</v>
      </c>
      <c r="F52" s="28">
        <f>(D52-C52)/E52</f>
        <v>129.99999999999989</v>
      </c>
      <c r="G52" s="80"/>
      <c r="H52" s="80"/>
      <c r="I52" s="19">
        <f>E52*50/C52</f>
        <v>1.5384615384615385E-2</v>
      </c>
      <c r="J52" s="87"/>
      <c r="K52" s="89">
        <v>3.8010206279366492</v>
      </c>
      <c r="L52" s="102"/>
      <c r="M52" s="103"/>
      <c r="N52" s="103"/>
      <c r="O52" s="103"/>
      <c r="P52" s="103"/>
      <c r="Q52" s="103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9">
        <v>11</v>
      </c>
      <c r="B54" s="81">
        <f>B52+7</f>
        <v>43240</v>
      </c>
      <c r="C54" s="20">
        <f>D52+G52-H52</f>
        <v>3113.0817972744226</v>
      </c>
      <c r="D54" s="17">
        <f>C54+(C54*0.04)</f>
        <v>3237.6050691653995</v>
      </c>
      <c r="E54" s="17">
        <f>C54/3250</f>
        <v>0.95787132223828386</v>
      </c>
      <c r="F54" s="28">
        <f>(D54-C54)/E54</f>
        <v>130.00000000000006</v>
      </c>
      <c r="G54" s="18"/>
      <c r="H54" s="18"/>
      <c r="I54" s="19">
        <f>E54*50/C54</f>
        <v>1.5384615384615384E-2</v>
      </c>
      <c r="J54" s="87"/>
      <c r="K54" s="89">
        <v>3.9930614530541151</v>
      </c>
    </row>
    <row r="55" spans="1:17">
      <c r="A55" s="100"/>
      <c r="B55" s="81">
        <f>B54+7</f>
        <v>43247</v>
      </c>
      <c r="C55" s="20">
        <f>D54+G54-H54</f>
        <v>3237.6050691653995</v>
      </c>
      <c r="D55" s="17">
        <f>C55+(C55*0.04)</f>
        <v>3367.1092719320154</v>
      </c>
      <c r="E55" s="17">
        <f>C55/3250</f>
        <v>0.99618617512781527</v>
      </c>
      <c r="F55" s="28">
        <f>(D55-C55)/E55</f>
        <v>129.99999999999991</v>
      </c>
      <c r="G55" s="18"/>
      <c r="H55" s="18"/>
      <c r="I55" s="19">
        <f>E55*50/C55</f>
        <v>1.5384615384615385E-2</v>
      </c>
      <c r="J55" s="87"/>
      <c r="K55" s="89">
        <v>4.1927839111762797</v>
      </c>
    </row>
    <row r="56" spans="1:17">
      <c r="A56" s="100"/>
      <c r="B56" s="81">
        <f>B55+7</f>
        <v>43254</v>
      </c>
      <c r="C56" s="20">
        <f>D55+G55-H55</f>
        <v>3367.1092719320154</v>
      </c>
      <c r="D56" s="17">
        <f>C56+(C56*0.04)</f>
        <v>3501.7936428092962</v>
      </c>
      <c r="E56" s="17">
        <f>C56/3250</f>
        <v>1.0360336221329278</v>
      </c>
      <c r="F56" s="28">
        <f>(D56-C56)/E56</f>
        <v>130.00000000000017</v>
      </c>
      <c r="G56" s="18"/>
      <c r="H56" s="18"/>
      <c r="I56" s="19">
        <f>E56*50/C56</f>
        <v>1.5384615384615385E-2</v>
      </c>
      <c r="J56" s="87"/>
      <c r="K56" s="89">
        <v>4.4004952676233309</v>
      </c>
    </row>
    <row r="57" spans="1:17" ht="13.5" thickBot="1">
      <c r="A57" s="101"/>
      <c r="B57" s="81">
        <f>B56+7</f>
        <v>43261</v>
      </c>
      <c r="C57" s="20">
        <f>D56+G56-H56</f>
        <v>3501.7936428092962</v>
      </c>
      <c r="D57" s="17">
        <f>C57+(C57*0.04)</f>
        <v>3641.8653885216681</v>
      </c>
      <c r="E57" s="17">
        <f>C57/3250</f>
        <v>1.0774749670182451</v>
      </c>
      <c r="F57" s="28">
        <f>(D57-C57)/E57</f>
        <v>130.00000000000006</v>
      </c>
      <c r="G57" s="80"/>
      <c r="H57" s="80"/>
      <c r="I57" s="19">
        <f>E57*50/C57</f>
        <v>1.5384615384615385E-2</v>
      </c>
      <c r="J57" s="87"/>
      <c r="K57" s="89">
        <v>4.6165150783282645</v>
      </c>
      <c r="L57" s="102"/>
      <c r="M57" s="103"/>
      <c r="N57" s="103"/>
      <c r="O57" s="103"/>
      <c r="P57" s="103"/>
      <c r="Q57" s="103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9">
        <v>12</v>
      </c>
      <c r="B59" s="81">
        <f>B57+7</f>
        <v>43268</v>
      </c>
      <c r="C59" s="20">
        <f>D57+G57-H57</f>
        <v>3641.8653885216681</v>
      </c>
      <c r="D59" s="17">
        <f>C59+(C59*0.04)</f>
        <v>3787.540004062535</v>
      </c>
      <c r="E59" s="17">
        <f>C59/3250</f>
        <v>1.1205739656989748</v>
      </c>
      <c r="F59" s="28">
        <f>(D59-C59)/E59</f>
        <v>130.00000000000011</v>
      </c>
      <c r="G59" s="18"/>
      <c r="H59" s="18"/>
      <c r="I59" s="19">
        <f>E59*50/C59</f>
        <v>1.5384615384615384E-2</v>
      </c>
      <c r="J59" s="87"/>
      <c r="K59" s="89">
        <v>4.8411756814613947</v>
      </c>
    </row>
    <row r="60" spans="1:17">
      <c r="A60" s="100"/>
      <c r="B60" s="81">
        <f>B59+7</f>
        <v>43275</v>
      </c>
      <c r="C60" s="20">
        <f>D59+G59-H59</f>
        <v>3787.540004062535</v>
      </c>
      <c r="D60" s="17">
        <f>C60+(C60*0.04)</f>
        <v>3939.0416042250363</v>
      </c>
      <c r="E60" s="17">
        <f>C60/3250</f>
        <v>1.1653969243269338</v>
      </c>
      <c r="F60" s="28">
        <f>(D60-C60)/E60</f>
        <v>129.99999999999991</v>
      </c>
      <c r="G60" s="18"/>
      <c r="H60" s="18"/>
      <c r="I60" s="19">
        <f>E60*50/C60</f>
        <v>1.5384615384615384E-2</v>
      </c>
      <c r="J60" s="87"/>
      <c r="K60" s="89">
        <v>5.0748227087198501</v>
      </c>
    </row>
    <row r="61" spans="1:17">
      <c r="A61" s="100"/>
      <c r="B61" s="81">
        <f>B60+7</f>
        <v>43282</v>
      </c>
      <c r="C61" s="20">
        <f>D60+G60-H60</f>
        <v>3939.0416042250363</v>
      </c>
      <c r="D61" s="17">
        <f>C61+(C61*0.04)</f>
        <v>4096.6032683940375</v>
      </c>
      <c r="E61" s="17">
        <f>C61/3250</f>
        <v>1.2120128013000111</v>
      </c>
      <c r="F61" s="28">
        <f>(D61-C61)/E61</f>
        <v>129.99999999999983</v>
      </c>
      <c r="G61" s="18"/>
      <c r="H61" s="18"/>
      <c r="I61" s="19">
        <f>E61*50/C61</f>
        <v>1.5384615384615384E-2</v>
      </c>
      <c r="J61" s="87"/>
      <c r="K61" s="89">
        <v>5.3178156170686446</v>
      </c>
    </row>
    <row r="62" spans="1:17" ht="13.5" thickBot="1">
      <c r="A62" s="101"/>
      <c r="B62" s="81">
        <f>B61+7</f>
        <v>43289</v>
      </c>
      <c r="C62" s="20">
        <f>D61+G61-H61</f>
        <v>4096.6032683940375</v>
      </c>
      <c r="D62" s="17">
        <f>C62+(C62*0.04)</f>
        <v>4260.4673991297987</v>
      </c>
      <c r="E62" s="17">
        <f>C62/3250</f>
        <v>1.2604933133520115</v>
      </c>
      <c r="F62" s="28">
        <f>(D62-C62)/E62</f>
        <v>129.99999999999972</v>
      </c>
      <c r="G62" s="80"/>
      <c r="H62" s="80">
        <f>(D62-C49)*0.35</f>
        <v>559.7872111304448</v>
      </c>
      <c r="I62" s="19">
        <f>E62*50/C62</f>
        <v>1.5384615384615385E-2</v>
      </c>
      <c r="J62" s="87"/>
      <c r="K62" s="89">
        <v>5.5705282417513899</v>
      </c>
      <c r="L62" s="104" t="s">
        <v>38</v>
      </c>
      <c r="M62" s="105"/>
      <c r="N62" s="105"/>
      <c r="O62" s="105"/>
      <c r="P62" s="105"/>
      <c r="Q62" s="105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9">
        <v>13</v>
      </c>
      <c r="B64" s="81">
        <f>B62+7</f>
        <v>43296</v>
      </c>
      <c r="C64" s="20">
        <f>D62+G62-H62</f>
        <v>3700.6801879993536</v>
      </c>
      <c r="D64" s="17">
        <f>C64+(C64*0.04)</f>
        <v>3848.7073955193277</v>
      </c>
      <c r="E64" s="17">
        <f>C64/3250</f>
        <v>1.1386708270767243</v>
      </c>
      <c r="F64" s="28">
        <f>(D64-C64)/E64</f>
        <v>129.99999999999997</v>
      </c>
      <c r="G64" s="17"/>
      <c r="H64" s="79"/>
      <c r="I64" s="19">
        <f>E64*50/C64</f>
        <v>1.5384615384615385E-2</v>
      </c>
      <c r="J64" s="87"/>
      <c r="K64" s="89">
        <v>5.8333493714214457</v>
      </c>
    </row>
    <row r="65" spans="1:17">
      <c r="A65" s="100"/>
      <c r="B65" s="81">
        <f>B64+7</f>
        <v>43303</v>
      </c>
      <c r="C65" s="20">
        <f>D64+G64-H64</f>
        <v>3848.7073955193277</v>
      </c>
      <c r="D65" s="17">
        <f>C65+(C65*0.04)</f>
        <v>4002.6556913401009</v>
      </c>
      <c r="E65" s="17">
        <f>C65/3250</f>
        <v>1.1842176601597931</v>
      </c>
      <c r="F65" s="28">
        <f>(D65-C65)/E65</f>
        <v>130.00000000000006</v>
      </c>
      <c r="G65" s="17"/>
      <c r="H65" s="79"/>
      <c r="I65" s="19">
        <f>E65*50/C65</f>
        <v>1.5384615384615385E-2</v>
      </c>
      <c r="J65" s="87"/>
      <c r="K65" s="89">
        <v>6.1066833462783032</v>
      </c>
    </row>
    <row r="66" spans="1:17">
      <c r="A66" s="100"/>
      <c r="B66" s="81">
        <f>B65+7</f>
        <v>43310</v>
      </c>
      <c r="C66" s="20">
        <f>D65+G65-H65</f>
        <v>4002.6556913401009</v>
      </c>
      <c r="D66" s="17">
        <f>C66+(C66*0.04)</f>
        <v>4162.761918993705</v>
      </c>
      <c r="E66" s="17">
        <f>C66/3250</f>
        <v>1.2315863665661848</v>
      </c>
      <c r="F66" s="28">
        <f>(D66-C66)/E66</f>
        <v>130</v>
      </c>
      <c r="G66" s="17"/>
      <c r="H66" s="79"/>
      <c r="I66" s="19">
        <f>E66*50/C66</f>
        <v>1.5384615384615384E-2</v>
      </c>
      <c r="J66" s="87"/>
      <c r="K66" s="89">
        <v>6.3909506801294356</v>
      </c>
    </row>
    <row r="67" spans="1:17" ht="13.5" thickBot="1">
      <c r="A67" s="101"/>
      <c r="B67" s="81">
        <f>B66+7</f>
        <v>43317</v>
      </c>
      <c r="C67" s="20">
        <f>D66+G66-H66</f>
        <v>4162.761918993705</v>
      </c>
      <c r="D67" s="17">
        <f>C67+(C67*0.04)</f>
        <v>4329.2723957534536</v>
      </c>
      <c r="E67" s="17">
        <f>C67/3250</f>
        <v>1.2808498212288324</v>
      </c>
      <c r="F67" s="28">
        <f>(D67-C67)/E67</f>
        <v>130.00000000000031</v>
      </c>
      <c r="G67" s="80"/>
      <c r="H67" s="80"/>
      <c r="I67" s="19">
        <f>E67*50/C67</f>
        <v>1.5384615384615387E-2</v>
      </c>
      <c r="J67" s="87"/>
      <c r="K67" s="89">
        <v>6.6865887073346126</v>
      </c>
      <c r="L67" s="102"/>
      <c r="M67" s="103"/>
      <c r="N67" s="103"/>
      <c r="O67" s="103"/>
      <c r="P67" s="103"/>
      <c r="Q67" s="103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9">
        <v>14</v>
      </c>
      <c r="B69" s="81">
        <f>B67+7</f>
        <v>43324</v>
      </c>
      <c r="C69" s="20">
        <f>D67+G67-H67</f>
        <v>4329.2723957534536</v>
      </c>
      <c r="D69" s="17">
        <f>C69+(C69*0.04)</f>
        <v>4502.4432915835914</v>
      </c>
      <c r="E69" s="17">
        <f>C69/3250</f>
        <v>1.3320838140779858</v>
      </c>
      <c r="F69" s="28">
        <f>(D69-C69)/E69</f>
        <v>129.99999999999977</v>
      </c>
      <c r="G69" s="18"/>
      <c r="H69" s="18"/>
      <c r="I69" s="19">
        <f>E69*50/C69</f>
        <v>1.5384615384615385E-2</v>
      </c>
      <c r="J69" s="87"/>
      <c r="K69" s="89">
        <v>6.9940522556279978</v>
      </c>
    </row>
    <row r="70" spans="1:17">
      <c r="A70" s="100"/>
      <c r="B70" s="81">
        <f>B69+7</f>
        <v>43331</v>
      </c>
      <c r="C70" s="20">
        <f>D69+G69-H69</f>
        <v>4502.4432915835914</v>
      </c>
      <c r="D70" s="17">
        <f>C70+(C70*0.04)</f>
        <v>4682.5410232469349</v>
      </c>
      <c r="E70" s="17">
        <f>C70/3250</f>
        <v>1.3853671666411052</v>
      </c>
      <c r="F70" s="28">
        <f>(D70-C70)/E70</f>
        <v>129.99999999999983</v>
      </c>
      <c r="G70" s="18"/>
      <c r="H70" s="18"/>
      <c r="I70" s="19">
        <f>E70*50/C70</f>
        <v>1.5384615384615385E-2</v>
      </c>
      <c r="J70" s="87"/>
      <c r="K70" s="89">
        <v>7.3138143458531175</v>
      </c>
    </row>
    <row r="71" spans="1:17">
      <c r="A71" s="100"/>
      <c r="B71" s="81">
        <f>B70+7</f>
        <v>43338</v>
      </c>
      <c r="C71" s="20">
        <f>D70+G70-H70</f>
        <v>4682.5410232469349</v>
      </c>
      <c r="D71" s="17">
        <f>C71+(C71*0.04)</f>
        <v>4869.8426641768119</v>
      </c>
      <c r="E71" s="17">
        <f>C71/3250</f>
        <v>1.4407818533067491</v>
      </c>
      <c r="F71" s="28">
        <f>(D71-C71)/E71</f>
        <v>129.99999999999977</v>
      </c>
      <c r="G71" s="18"/>
      <c r="H71" s="18"/>
      <c r="I71" s="19">
        <f>E71*50/C71</f>
        <v>1.5384615384615382E-2</v>
      </c>
      <c r="J71" s="87"/>
      <c r="K71" s="89">
        <v>7.6463669196872415</v>
      </c>
    </row>
    <row r="72" spans="1:17" ht="13.5" thickBot="1">
      <c r="A72" s="101"/>
      <c r="B72" s="81">
        <f>B71+7</f>
        <v>43345</v>
      </c>
      <c r="C72" s="20">
        <f>D71+G71-H71</f>
        <v>4869.8426641768119</v>
      </c>
      <c r="D72" s="17">
        <f>C72+(C72*0.04)</f>
        <v>5064.6363707438841</v>
      </c>
      <c r="E72" s="17">
        <f>C72/3250</f>
        <v>1.4984131274390191</v>
      </c>
      <c r="F72" s="28">
        <f>(D72-C72)/E72</f>
        <v>129.99999999999977</v>
      </c>
      <c r="G72" s="80"/>
      <c r="H72" s="80"/>
      <c r="I72" s="19">
        <f>E72*50/C72</f>
        <v>1.5384615384615385E-2</v>
      </c>
      <c r="J72" s="87"/>
      <c r="K72" s="89">
        <v>7.9922215964747316</v>
      </c>
      <c r="L72" s="102"/>
      <c r="M72" s="103"/>
      <c r="N72" s="103"/>
      <c r="O72" s="103"/>
      <c r="P72" s="103"/>
      <c r="Q72" s="103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9">
        <v>15</v>
      </c>
      <c r="B74" s="81">
        <f>B72+7</f>
        <v>43352</v>
      </c>
      <c r="C74" s="20">
        <f>D72+G72-H72</f>
        <v>5064.6363707438841</v>
      </c>
      <c r="D74" s="17">
        <f>C74+(C74*0.04)</f>
        <v>5267.2218255736398</v>
      </c>
      <c r="E74" s="17">
        <f>C74/3250</f>
        <v>1.5583496525365796</v>
      </c>
      <c r="F74" s="28">
        <f>(D74-C74)/E74</f>
        <v>130.00000000000023</v>
      </c>
      <c r="G74" s="18"/>
      <c r="H74" s="18"/>
      <c r="I74" s="19">
        <f>E74*50/C74</f>
        <v>1.5384615384615384E-2</v>
      </c>
      <c r="J74" s="87"/>
      <c r="K74" s="89">
        <v>8.3519104603337215</v>
      </c>
    </row>
    <row r="75" spans="1:17">
      <c r="A75" s="100"/>
      <c r="B75" s="81">
        <f>B74+7</f>
        <v>43359</v>
      </c>
      <c r="C75" s="20">
        <f>D74+G74-H74</f>
        <v>5267.2218255736398</v>
      </c>
      <c r="D75" s="17">
        <f>C75+(C75*0.04)</f>
        <v>5477.9106985965855</v>
      </c>
      <c r="E75" s="17">
        <f>C75/3250</f>
        <v>1.620683638638043</v>
      </c>
      <c r="F75" s="28">
        <f>(D75-C75)/E75</f>
        <v>130.00000000000006</v>
      </c>
      <c r="G75" s="18"/>
      <c r="H75" s="18"/>
      <c r="I75" s="19">
        <f>E75*50/C75</f>
        <v>1.5384615384615385E-2</v>
      </c>
      <c r="J75" s="87"/>
      <c r="K75" s="89">
        <v>8.7259868787470722</v>
      </c>
    </row>
    <row r="76" spans="1:17">
      <c r="A76" s="100"/>
      <c r="B76" s="81">
        <f>B75+7</f>
        <v>43366</v>
      </c>
      <c r="C76" s="20">
        <f>D75+G75-H75</f>
        <v>5477.9106985965855</v>
      </c>
      <c r="D76" s="17">
        <f>C76+(C76*0.04)</f>
        <v>5697.027126540449</v>
      </c>
      <c r="E76" s="17">
        <f>C76/3250</f>
        <v>1.6855109841835647</v>
      </c>
      <c r="F76" s="28">
        <f>(D76-C76)/E76</f>
        <v>130.00000000000006</v>
      </c>
      <c r="G76" s="18"/>
      <c r="H76" s="18"/>
      <c r="I76" s="19">
        <f>E76*50/C76</f>
        <v>1.5384615384615384E-2</v>
      </c>
      <c r="J76" s="87"/>
      <c r="K76" s="89">
        <v>9.1150263538969547</v>
      </c>
    </row>
    <row r="77" spans="1:17" ht="13.5" thickBot="1">
      <c r="A77" s="101"/>
      <c r="B77" s="81">
        <f>B76+7</f>
        <v>43373</v>
      </c>
      <c r="C77" s="20">
        <f>D76+G76-H76</f>
        <v>5697.027126540449</v>
      </c>
      <c r="D77" s="17">
        <f>C77+(C77*0.04)</f>
        <v>5924.9082116020672</v>
      </c>
      <c r="E77" s="17">
        <f>C77/3250</f>
        <v>1.7529314235509075</v>
      </c>
      <c r="F77" s="28">
        <f>(D77-C77)/E77</f>
        <v>130.00000000000017</v>
      </c>
      <c r="G77" s="80"/>
      <c r="H77" s="80">
        <f>(D77-C64)*0.35</f>
        <v>778.47980826094977</v>
      </c>
      <c r="I77" s="19">
        <f>E77*50/C77</f>
        <v>1.5384615384615384E-2</v>
      </c>
      <c r="J77" s="87"/>
      <c r="K77" s="89">
        <v>9.5196274080528323</v>
      </c>
      <c r="L77" s="104" t="s">
        <v>38</v>
      </c>
      <c r="M77" s="105"/>
      <c r="N77" s="105"/>
      <c r="O77" s="105"/>
      <c r="P77" s="105"/>
      <c r="Q77" s="105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9">
        <v>16</v>
      </c>
      <c r="B79" s="81">
        <f>B77+7</f>
        <v>43380</v>
      </c>
      <c r="C79" s="20">
        <f>D77+G77-H77</f>
        <v>5146.4284033411177</v>
      </c>
      <c r="D79" s="17">
        <f>C79+(C79*0.04)</f>
        <v>5352.2855394747621</v>
      </c>
      <c r="E79" s="17">
        <f>C79/3250</f>
        <v>1.583516431797267</v>
      </c>
      <c r="F79" s="28">
        <f>(D79-C79)/E79</f>
        <v>129.99999999999983</v>
      </c>
      <c r="G79" s="18"/>
      <c r="H79" s="18"/>
      <c r="I79" s="19">
        <f>E79*50/C79</f>
        <v>1.5384615384615384E-2</v>
      </c>
      <c r="J79" s="87"/>
      <c r="K79" s="89">
        <v>9.9404125043749456</v>
      </c>
    </row>
    <row r="80" spans="1:17">
      <c r="A80" s="100"/>
      <c r="B80" s="81">
        <f>B79+7</f>
        <v>43387</v>
      </c>
      <c r="C80" s="20">
        <f>D79+G79-H79</f>
        <v>5352.2855394747621</v>
      </c>
      <c r="D80" s="17">
        <f>C80+(C80*0.04)</f>
        <v>5566.3769610537529</v>
      </c>
      <c r="E80" s="17">
        <f>C80/3250</f>
        <v>1.6468570890691576</v>
      </c>
      <c r="F80" s="28">
        <f>(D80-C80)/E80</f>
        <v>130.00000000000017</v>
      </c>
      <c r="G80" s="18"/>
      <c r="H80" s="18"/>
      <c r="I80" s="19">
        <f>E80*50/C80</f>
        <v>1.5384615384615384E-2</v>
      </c>
      <c r="J80" s="87"/>
      <c r="K80" s="89">
        <v>10.378029004549944</v>
      </c>
    </row>
    <row r="81" spans="1:17">
      <c r="A81" s="100"/>
      <c r="B81" s="81">
        <f>B80+7</f>
        <v>43394</v>
      </c>
      <c r="C81" s="20">
        <f>D80+G80-H80</f>
        <v>5566.3769610537529</v>
      </c>
      <c r="D81" s="17">
        <f>C81+(C81*0.04)</f>
        <v>5789.0320394959026</v>
      </c>
      <c r="E81" s="17">
        <f>C81/3250</f>
        <v>1.712731372631924</v>
      </c>
      <c r="F81" s="28">
        <f>(D81-C81)/E81</f>
        <v>129.99999999999977</v>
      </c>
      <c r="G81" s="18"/>
      <c r="H81" s="18"/>
      <c r="I81" s="19">
        <f>E81*50/C81</f>
        <v>1.5384615384615385E-2</v>
      </c>
      <c r="J81" s="87"/>
      <c r="K81" s="89">
        <v>10.833150164731942</v>
      </c>
    </row>
    <row r="82" spans="1:17" ht="13.5" thickBot="1">
      <c r="A82" s="101"/>
      <c r="B82" s="81">
        <f>B81+7</f>
        <v>43401</v>
      </c>
      <c r="C82" s="20">
        <f>D81+G81-H81</f>
        <v>5789.0320394959026</v>
      </c>
      <c r="D82" s="17">
        <f>C82+(C82*0.04)</f>
        <v>6020.5933210757385</v>
      </c>
      <c r="E82" s="17">
        <f>C82/3250</f>
        <v>1.7812406275372008</v>
      </c>
      <c r="F82" s="28">
        <f>(D82-C82)/E82</f>
        <v>129.99999999999986</v>
      </c>
      <c r="G82" s="80"/>
      <c r="H82" s="80"/>
      <c r="I82" s="19">
        <f>E82*50/C82</f>
        <v>1.5384615384615384E-2</v>
      </c>
      <c r="J82" s="87"/>
      <c r="K82" s="89">
        <v>11.306476171321219</v>
      </c>
      <c r="L82" s="102"/>
      <c r="M82" s="103"/>
      <c r="N82" s="103"/>
      <c r="O82" s="103"/>
      <c r="P82" s="103"/>
      <c r="Q82" s="103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9">
        <v>17</v>
      </c>
      <c r="B84" s="81">
        <f>B82+7</f>
        <v>43408</v>
      </c>
      <c r="C84" s="20">
        <f>D82+G82-H82</f>
        <v>6020.5933210757385</v>
      </c>
      <c r="D84" s="17">
        <f>C84+(C84*0.04)</f>
        <v>6261.417053918768</v>
      </c>
      <c r="E84" s="17">
        <f>C84/3250</f>
        <v>1.8524902526386888</v>
      </c>
      <c r="F84" s="28">
        <f>(D84-C84)/E84</f>
        <v>130.00000000000003</v>
      </c>
      <c r="G84" s="18"/>
      <c r="H84" s="18"/>
      <c r="I84" s="19">
        <f>E84*50/C84</f>
        <v>1.5384615384615384E-2</v>
      </c>
      <c r="J84" s="87"/>
      <c r="K84" s="89">
        <v>11.798735218174068</v>
      </c>
    </row>
    <row r="85" spans="1:17">
      <c r="A85" s="100"/>
      <c r="B85" s="81">
        <f>B84+7</f>
        <v>43415</v>
      </c>
      <c r="C85" s="20">
        <f>D84+G84-H84</f>
        <v>6261.417053918768</v>
      </c>
      <c r="D85" s="17">
        <f>C85+(C85*0.04)</f>
        <v>6511.8737360755185</v>
      </c>
      <c r="E85" s="17">
        <f>C85/3250</f>
        <v>1.9265898627442364</v>
      </c>
      <c r="F85" s="28">
        <f>(D85-C85)/E85</f>
        <v>129.99999999999989</v>
      </c>
      <c r="G85" s="18"/>
      <c r="H85" s="18"/>
      <c r="I85" s="19">
        <f>E85*50/C85</f>
        <v>1.5384615384615384E-2</v>
      </c>
      <c r="J85" s="87"/>
      <c r="K85" s="89">
        <v>12.310684626901031</v>
      </c>
      <c r="L85" s="31"/>
      <c r="M85" s="31"/>
    </row>
    <row r="86" spans="1:17">
      <c r="A86" s="100"/>
      <c r="B86" s="81">
        <f>B85+7</f>
        <v>43422</v>
      </c>
      <c r="C86" s="20">
        <f>D85+G85-H85</f>
        <v>6511.8737360755185</v>
      </c>
      <c r="D86" s="17">
        <f>C86+(C86*0.04)</f>
        <v>6772.3486855185392</v>
      </c>
      <c r="E86" s="17">
        <f>C86/3250</f>
        <v>2.0036534572540057</v>
      </c>
      <c r="F86" s="28">
        <f>(D86-C86)/E86</f>
        <v>129.99999999999997</v>
      </c>
      <c r="G86" s="18"/>
      <c r="H86" s="18"/>
      <c r="I86" s="19">
        <f>E86*50/C86</f>
        <v>1.5384615384615385E-2</v>
      </c>
      <c r="J86" s="87"/>
      <c r="K86" s="89">
        <v>12.843112011977073</v>
      </c>
      <c r="L86" s="31"/>
      <c r="M86" s="31"/>
    </row>
    <row r="87" spans="1:17" ht="13.5" thickBot="1">
      <c r="A87" s="101"/>
      <c r="B87" s="81">
        <f>B86+7</f>
        <v>43429</v>
      </c>
      <c r="C87" s="20">
        <f>D86+G86-H86</f>
        <v>6772.3486855185392</v>
      </c>
      <c r="D87" s="17">
        <f>C87+(C87*0.04)</f>
        <v>7043.2426329392811</v>
      </c>
      <c r="E87" s="17">
        <f>C87/3250</f>
        <v>2.0837995955441659</v>
      </c>
      <c r="F87" s="28">
        <f>(D87-C87)/E87</f>
        <v>130.00000000000011</v>
      </c>
      <c r="G87" s="80"/>
      <c r="H87" s="80"/>
      <c r="I87" s="19">
        <f>E87*50/C87</f>
        <v>1.5384615384615384E-2</v>
      </c>
      <c r="J87" s="87"/>
      <c r="K87" s="89">
        <v>13.396836492456156</v>
      </c>
      <c r="L87" s="102"/>
      <c r="M87" s="103"/>
      <c r="N87" s="103"/>
      <c r="O87" s="103"/>
      <c r="P87" s="103"/>
      <c r="Q87" s="103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9">
        <v>18</v>
      </c>
      <c r="B89" s="81">
        <f>B87+7</f>
        <v>43436</v>
      </c>
      <c r="C89" s="20">
        <f>D87+G87-H87</f>
        <v>7043.2426329392811</v>
      </c>
      <c r="D89" s="17">
        <f>C89+(C89*0.04)</f>
        <v>7324.9723382568527</v>
      </c>
      <c r="E89" s="17">
        <f>C89/3250</f>
        <v>2.1671515793659326</v>
      </c>
      <c r="F89" s="28">
        <f>(D89-C89)/E89</f>
        <v>130.0000000000002</v>
      </c>
      <c r="G89" s="18"/>
      <c r="H89" s="18"/>
      <c r="I89" s="19">
        <f>E89*50/C89</f>
        <v>1.5384615384615385E-2</v>
      </c>
      <c r="J89" s="87"/>
      <c r="K89" s="89">
        <v>13.972709952154402</v>
      </c>
    </row>
    <row r="90" spans="1:17">
      <c r="A90" s="100"/>
      <c r="B90" s="81">
        <f>B89+7</f>
        <v>43443</v>
      </c>
      <c r="C90" s="20">
        <f>D89+G89-H89</f>
        <v>7324.9723382568527</v>
      </c>
      <c r="D90" s="17">
        <f>C90+(C90*0.04)</f>
        <v>7617.9712317871272</v>
      </c>
      <c r="E90" s="17">
        <f>C90/3250</f>
        <v>2.25383764254057</v>
      </c>
      <c r="F90" s="28">
        <f>(D90-C90)/E90</f>
        <v>130.00000000000017</v>
      </c>
      <c r="G90" s="18"/>
      <c r="H90" s="18"/>
      <c r="I90" s="19">
        <f>E90*50/C90</f>
        <v>1.5384615384615384E-2</v>
      </c>
      <c r="J90" s="87"/>
      <c r="K90" s="89">
        <v>14.571618350240579</v>
      </c>
    </row>
    <row r="91" spans="1:17">
      <c r="A91" s="100"/>
      <c r="B91" s="81">
        <f>B90+7</f>
        <v>43450</v>
      </c>
      <c r="C91" s="20">
        <f>D90+G90-H90</f>
        <v>7617.9712317871272</v>
      </c>
      <c r="D91" s="17">
        <f>C91+(C91*0.04)</f>
        <v>7922.6900810586121</v>
      </c>
      <c r="E91" s="17">
        <f>C91/3250</f>
        <v>2.3439911482421931</v>
      </c>
      <c r="F91" s="28">
        <f>(D91-C91)/E91</f>
        <v>129.99999999999994</v>
      </c>
      <c r="G91" s="18"/>
      <c r="H91" s="18"/>
      <c r="I91" s="19">
        <f>E91*50/C91</f>
        <v>1.5384615384615385E-2</v>
      </c>
      <c r="J91" s="87"/>
      <c r="K91" s="89">
        <v>15.194483084250201</v>
      </c>
    </row>
    <row r="92" spans="1:17" ht="13.5" thickBot="1">
      <c r="A92" s="101"/>
      <c r="B92" s="81">
        <f>B91+7</f>
        <v>43457</v>
      </c>
      <c r="C92" s="20">
        <f>D91+G91-H91</f>
        <v>7922.6900810586121</v>
      </c>
      <c r="D92" s="17">
        <f>C92+(C92*0.04)</f>
        <v>8239.5976843009557</v>
      </c>
      <c r="E92" s="17">
        <f>C92/3250</f>
        <v>2.4377507941718806</v>
      </c>
      <c r="F92" s="28">
        <f>(D92-C92)/E92</f>
        <v>129.99999999999966</v>
      </c>
      <c r="G92" s="80"/>
      <c r="H92" s="80">
        <f>(D92-C79)*0.35</f>
        <v>1082.6092483359432</v>
      </c>
      <c r="I92" s="19">
        <f>E92*50/C92</f>
        <v>1.5384615384615385E-2</v>
      </c>
      <c r="J92" s="87"/>
      <c r="K92" s="89">
        <v>15.842262407620208</v>
      </c>
      <c r="L92" s="104" t="s">
        <v>38</v>
      </c>
      <c r="M92" s="105"/>
      <c r="N92" s="105"/>
      <c r="O92" s="105"/>
      <c r="P92" s="105"/>
      <c r="Q92" s="105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9">
        <v>19</v>
      </c>
      <c r="B94" s="81">
        <f>B92+7</f>
        <v>43464</v>
      </c>
      <c r="C94" s="20">
        <f>D92+G92-H92</f>
        <v>7156.9884359650123</v>
      </c>
      <c r="D94" s="17">
        <f>C94+(C94*0.04)</f>
        <v>7443.2679734036128</v>
      </c>
      <c r="E94" s="17">
        <f>C94/3250</f>
        <v>2.2021502879892347</v>
      </c>
      <c r="F94" s="28">
        <f>(D94-C94)/E94</f>
        <v>130</v>
      </c>
      <c r="G94" s="17"/>
      <c r="H94" s="18"/>
      <c r="I94" s="19">
        <f>E94*50/C94</f>
        <v>1.5384615384615385E-2</v>
      </c>
      <c r="J94" s="87"/>
      <c r="K94" s="89">
        <v>16.515952903925015</v>
      </c>
    </row>
    <row r="95" spans="1:17">
      <c r="A95" s="100"/>
      <c r="B95" s="81">
        <f>B94+7</f>
        <v>43471</v>
      </c>
      <c r="C95" s="20">
        <f>D94+G94-H94</f>
        <v>7443.2679734036128</v>
      </c>
      <c r="D95" s="17">
        <f>C95+(C95*0.04)</f>
        <v>7740.9986923397573</v>
      </c>
      <c r="E95" s="17">
        <f>C95/3250</f>
        <v>2.2902362995088041</v>
      </c>
      <c r="F95" s="28">
        <f>(D95-C95)/E95</f>
        <v>130</v>
      </c>
      <c r="G95" s="17"/>
      <c r="H95" s="18"/>
      <c r="I95" s="19">
        <f>E95*50/C95</f>
        <v>1.5384615384615385E-2</v>
      </c>
      <c r="J95" s="87"/>
      <c r="K95" s="89">
        <v>17.216591020082014</v>
      </c>
    </row>
    <row r="96" spans="1:17">
      <c r="A96" s="100"/>
      <c r="B96" s="81">
        <f>B95+7</f>
        <v>43478</v>
      </c>
      <c r="C96" s="20">
        <f>D95+G95-H95</f>
        <v>7740.9986923397573</v>
      </c>
      <c r="D96" s="17">
        <f>C96+(C96*0.04)</f>
        <v>8050.6386400333477</v>
      </c>
      <c r="E96" s="17">
        <f>C96/3250</f>
        <v>2.381845751489156</v>
      </c>
      <c r="F96" s="28">
        <f>(D96-C96)/E96</f>
        <v>130.00000000000003</v>
      </c>
      <c r="G96" s="17"/>
      <c r="H96" s="18"/>
      <c r="I96" s="19">
        <f>E96*50/C96</f>
        <v>1.5384615384615384E-2</v>
      </c>
      <c r="J96" s="87"/>
      <c r="K96" s="89">
        <v>17.945254660885293</v>
      </c>
    </row>
    <row r="97" spans="1:17" ht="13.5" thickBot="1">
      <c r="A97" s="101"/>
      <c r="B97" s="81">
        <f>B96+7</f>
        <v>43485</v>
      </c>
      <c r="C97" s="20">
        <f>D96+G96-H96</f>
        <v>8050.6386400333477</v>
      </c>
      <c r="D97" s="17">
        <f>C97+(C97*0.04)</f>
        <v>8372.6641856346814</v>
      </c>
      <c r="E97" s="17">
        <f>C97/3250</f>
        <v>2.4771195815487221</v>
      </c>
      <c r="F97" s="28">
        <f>(D97-C97)/E97</f>
        <v>129.99999999999994</v>
      </c>
      <c r="G97" s="80"/>
      <c r="H97" s="80"/>
      <c r="I97" s="19">
        <f>E97*50/C97</f>
        <v>1.5384615384615382E-2</v>
      </c>
      <c r="J97" s="87"/>
      <c r="K97" s="89">
        <v>18.703064847320704</v>
      </c>
      <c r="L97" s="102"/>
      <c r="M97" s="103"/>
      <c r="N97" s="103"/>
      <c r="O97" s="103"/>
      <c r="P97" s="103"/>
      <c r="Q97" s="103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9">
        <v>20</v>
      </c>
      <c r="B99" s="81">
        <f>B97+7</f>
        <v>43492</v>
      </c>
      <c r="C99" s="20">
        <f>D97+G97-H97</f>
        <v>8372.6641856346814</v>
      </c>
      <c r="D99" s="17">
        <f>C99+(C99*0.04)</f>
        <v>8707.5707530600685</v>
      </c>
      <c r="E99" s="17">
        <f>C99/3250</f>
        <v>2.5762043648106712</v>
      </c>
      <c r="F99" s="28">
        <f>(D99-C99)/E99</f>
        <v>129.99999999999991</v>
      </c>
      <c r="G99" s="18"/>
      <c r="H99" s="18"/>
      <c r="I99" s="19">
        <f>E99*50/C99</f>
        <v>1.5384615384615385E-2</v>
      </c>
      <c r="J99" s="87"/>
      <c r="K99" s="89">
        <v>19.491187441213533</v>
      </c>
    </row>
    <row r="100" spans="1:17">
      <c r="A100" s="100"/>
      <c r="B100" s="81">
        <f>B99+7</f>
        <v>43499</v>
      </c>
      <c r="C100" s="20">
        <f>D99+G99-H99</f>
        <v>8707.5707530600685</v>
      </c>
      <c r="D100" s="17">
        <f>C100+(C100*0.04)</f>
        <v>9055.8735831824706</v>
      </c>
      <c r="E100" s="17">
        <f>C100/3250</f>
        <v>2.6792525394030982</v>
      </c>
      <c r="F100" s="28">
        <f>(D100-C100)/E100</f>
        <v>129.99999999999977</v>
      </c>
      <c r="G100" s="18"/>
      <c r="H100" s="18"/>
      <c r="I100" s="19">
        <f>E100*50/C100</f>
        <v>1.5384615384615385E-2</v>
      </c>
      <c r="J100" s="87"/>
      <c r="K100" s="89">
        <v>20.310834938862072</v>
      </c>
    </row>
    <row r="101" spans="1:17">
      <c r="A101" s="100"/>
      <c r="B101" s="81">
        <f>B100+7</f>
        <v>43506</v>
      </c>
      <c r="C101" s="20">
        <f>D100+G100-H100</f>
        <v>9055.8735831824706</v>
      </c>
      <c r="D101" s="17">
        <f>C101+(C101*0.04)</f>
        <v>9418.1085265097699</v>
      </c>
      <c r="E101" s="17">
        <f>C101/3250</f>
        <v>2.7864226409792217</v>
      </c>
      <c r="F101" s="28">
        <f>(D101-C101)/E101</f>
        <v>130.0000000000002</v>
      </c>
      <c r="G101" s="18"/>
      <c r="H101" s="18"/>
      <c r="I101" s="19">
        <f>E101*50/C101</f>
        <v>1.5384615384615385E-2</v>
      </c>
      <c r="J101" s="87"/>
      <c r="K101" s="89">
        <v>21.163268336416557</v>
      </c>
    </row>
    <row r="102" spans="1:17" ht="13.5" thickBot="1">
      <c r="A102" s="101"/>
      <c r="B102" s="81">
        <f>B101+7</f>
        <v>43513</v>
      </c>
      <c r="C102" s="20">
        <f>D101+G101-H101</f>
        <v>9418.1085265097699</v>
      </c>
      <c r="D102" s="17">
        <f>C102+(C102*0.04)</f>
        <v>9794.8328675701614</v>
      </c>
      <c r="E102" s="17">
        <f>C102/3250</f>
        <v>2.8978795466183906</v>
      </c>
      <c r="F102" s="28">
        <f>(D102-C102)/E102</f>
        <v>130.00000000000023</v>
      </c>
      <c r="G102" s="80"/>
      <c r="H102" s="80"/>
      <c r="I102" s="19">
        <f>E102*50/C102</f>
        <v>1.5384615384615385E-2</v>
      </c>
      <c r="J102" s="87"/>
      <c r="K102" s="89">
        <v>22.049799069873217</v>
      </c>
      <c r="L102" s="102"/>
      <c r="M102" s="103"/>
      <c r="N102" s="103"/>
      <c r="O102" s="103"/>
      <c r="P102" s="103"/>
      <c r="Q102" s="103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9">
        <v>21</v>
      </c>
      <c r="B104" s="81">
        <f>B102+7</f>
        <v>43520</v>
      </c>
      <c r="C104" s="20">
        <f>D102+G102-H102</f>
        <v>9794.8328675701614</v>
      </c>
      <c r="D104" s="17">
        <f>C104+(C104*0.04)</f>
        <v>10186.626182272968</v>
      </c>
      <c r="E104" s="17">
        <f>C104/3250</f>
        <v>3.0137947284831266</v>
      </c>
      <c r="F104" s="28">
        <f>(D104-C104)/E104</f>
        <v>130.0000000000002</v>
      </c>
      <c r="G104" s="18"/>
      <c r="H104" s="18"/>
      <c r="I104" s="19">
        <f>E104*50/C104</f>
        <v>1.5384615384615385E-2</v>
      </c>
      <c r="J104" s="87"/>
      <c r="K104" s="89">
        <v>22.971791032668143</v>
      </c>
    </row>
    <row r="105" spans="1:17">
      <c r="A105" s="100"/>
      <c r="B105" s="81">
        <f>B104+7</f>
        <v>43527</v>
      </c>
      <c r="C105" s="20">
        <f>D104+G104-H104</f>
        <v>10186.626182272968</v>
      </c>
      <c r="D105" s="17">
        <f>C105+(C105*0.04)</f>
        <v>10594.091229563886</v>
      </c>
      <c r="E105" s="17">
        <f>C105/3250</f>
        <v>3.1343465176224519</v>
      </c>
      <c r="F105" s="28">
        <f>(D105-C105)/E105</f>
        <v>129.99999999999974</v>
      </c>
      <c r="G105" s="18"/>
      <c r="H105" s="18"/>
      <c r="I105" s="19">
        <f>E105*50/C105</f>
        <v>1.5384615384615385E-2</v>
      </c>
      <c r="J105" s="87"/>
      <c r="K105" s="89">
        <v>23.930662673974872</v>
      </c>
    </row>
    <row r="106" spans="1:17">
      <c r="A106" s="100"/>
      <c r="B106" s="81">
        <f>B105+7</f>
        <v>43534</v>
      </c>
      <c r="C106" s="20">
        <f>D105+G105-H105</f>
        <v>10594.091229563886</v>
      </c>
      <c r="D106" s="17">
        <f>C106+(C106*0.04)</f>
        <v>11017.854878746442</v>
      </c>
      <c r="E106" s="17">
        <f>C106/3250</f>
        <v>3.2597203783273496</v>
      </c>
      <c r="F106" s="28">
        <f>(D106-C106)/E106</f>
        <v>130.00000000000017</v>
      </c>
      <c r="G106" s="18"/>
      <c r="H106" s="18"/>
      <c r="I106" s="19">
        <f>E106*50/C106</f>
        <v>1.5384615384615384E-2</v>
      </c>
      <c r="J106" s="87"/>
      <c r="K106" s="89">
        <v>24.927889180933867</v>
      </c>
    </row>
    <row r="107" spans="1:17" ht="13.5" thickBot="1">
      <c r="A107" s="101"/>
      <c r="B107" s="81">
        <f>B106+7</f>
        <v>43541</v>
      </c>
      <c r="C107" s="20">
        <f>D106+G106-H106</f>
        <v>11017.854878746442</v>
      </c>
      <c r="D107" s="17">
        <f>C107+(C107*0.04)</f>
        <v>11458.5690738963</v>
      </c>
      <c r="E107" s="17">
        <f>C107/3250</f>
        <v>3.3901091934604439</v>
      </c>
      <c r="F107" s="28">
        <f>(D107-C107)/E107</f>
        <v>130.00000000000006</v>
      </c>
      <c r="G107" s="80"/>
      <c r="H107" s="80">
        <f>(D107-C94)*0.35</f>
        <v>1505.5532232759508</v>
      </c>
      <c r="I107" s="19">
        <f>E107*50/C107</f>
        <v>1.5384615384615384E-2</v>
      </c>
      <c r="J107" s="87"/>
      <c r="K107" s="89">
        <v>25.965004748171221</v>
      </c>
      <c r="L107" s="104" t="s">
        <v>38</v>
      </c>
      <c r="M107" s="105"/>
      <c r="N107" s="105"/>
      <c r="O107" s="105"/>
      <c r="P107" s="105"/>
      <c r="Q107" s="105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9">
        <v>22</v>
      </c>
      <c r="B109" s="81">
        <f>B107+7</f>
        <v>43548</v>
      </c>
      <c r="C109" s="20">
        <f>D107+G107-H107</f>
        <v>9953.0158506203497</v>
      </c>
      <c r="D109" s="17">
        <f>C109+(C109*0.04)</f>
        <v>10351.136484645163</v>
      </c>
      <c r="E109" s="17">
        <f>C109/3250</f>
        <v>3.0624664155754924</v>
      </c>
      <c r="F109" s="28">
        <f>(D109-C109)/E109</f>
        <v>129.99999999999989</v>
      </c>
      <c r="G109" s="18"/>
      <c r="H109" s="18"/>
      <c r="I109" s="19">
        <f>E109*50/C109</f>
        <v>1.5384615384615385E-2</v>
      </c>
      <c r="J109" s="87"/>
      <c r="K109" s="89">
        <v>27.043604938098071</v>
      </c>
    </row>
    <row r="110" spans="1:17">
      <c r="A110" s="100"/>
      <c r="B110" s="81">
        <f>B109+7</f>
        <v>43555</v>
      </c>
      <c r="C110" s="20">
        <f>D109+G109-H109</f>
        <v>10351.136484645163</v>
      </c>
      <c r="D110" s="17">
        <f>C110+(C110*0.04)</f>
        <v>10765.18194403097</v>
      </c>
      <c r="E110" s="17">
        <f>C110/3250</f>
        <v>3.1849650721985117</v>
      </c>
      <c r="F110" s="28">
        <f>(D110-C110)/E110</f>
        <v>130.00000000000006</v>
      </c>
      <c r="G110" s="18"/>
      <c r="H110" s="18"/>
      <c r="I110" s="19">
        <f>E110*50/C110</f>
        <v>1.5384615384615382E-2</v>
      </c>
      <c r="J110" s="87"/>
      <c r="K110" s="89">
        <v>28.165349135621994</v>
      </c>
    </row>
    <row r="111" spans="1:17">
      <c r="A111" s="100"/>
      <c r="B111" s="81">
        <f>B110+7</f>
        <v>43562</v>
      </c>
      <c r="C111" s="20">
        <f>D110+G110-H110</f>
        <v>10765.18194403097</v>
      </c>
      <c r="D111" s="17">
        <f>C111+(C111*0.04)</f>
        <v>11195.789221792209</v>
      </c>
      <c r="E111" s="17">
        <f>C111/3250</f>
        <v>3.3123636750864525</v>
      </c>
      <c r="F111" s="28">
        <f>(D111-C111)/E111</f>
        <v>130.00000000000003</v>
      </c>
      <c r="G111" s="18"/>
      <c r="H111" s="18"/>
      <c r="I111" s="19">
        <f>E111*50/C111</f>
        <v>1.5384615384615384E-2</v>
      </c>
      <c r="J111" s="87"/>
      <c r="K111" s="89">
        <v>29.331963101046874</v>
      </c>
    </row>
    <row r="112" spans="1:17" ht="13.5" thickBot="1">
      <c r="A112" s="101"/>
      <c r="B112" s="81">
        <f>B111+7</f>
        <v>43569</v>
      </c>
      <c r="C112" s="20">
        <f>D111+G111-H111</f>
        <v>11195.789221792209</v>
      </c>
      <c r="D112" s="17">
        <f>C112+(C112*0.04)</f>
        <v>11643.620790663897</v>
      </c>
      <c r="E112" s="17">
        <f>C112/3250</f>
        <v>3.4448582220899104</v>
      </c>
      <c r="F112" s="28">
        <f>(D112-C112)/E112</f>
        <v>130.00000000000003</v>
      </c>
      <c r="G112" s="80"/>
      <c r="H112" s="80"/>
      <c r="I112" s="19">
        <f>E112*50/C112</f>
        <v>1.5384615384615385E-2</v>
      </c>
      <c r="J112" s="87"/>
      <c r="K112" s="89">
        <v>30.545241625088746</v>
      </c>
      <c r="L112" s="102"/>
      <c r="M112" s="103"/>
      <c r="N112" s="103"/>
      <c r="O112" s="103"/>
      <c r="P112" s="103"/>
      <c r="Q112" s="103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9">
        <v>23</v>
      </c>
      <c r="B114" s="81">
        <f>B112+7</f>
        <v>43576</v>
      </c>
      <c r="C114" s="20">
        <f>D112+G112-H112</f>
        <v>11643.620790663897</v>
      </c>
      <c r="D114" s="17">
        <f>C114+(C114*0.04)</f>
        <v>12109.365622290454</v>
      </c>
      <c r="E114" s="17">
        <f>C114/3250</f>
        <v>3.5826525509735068</v>
      </c>
      <c r="F114" s="28">
        <f>(D114-C114)/E114</f>
        <v>130.00000000000011</v>
      </c>
      <c r="G114" s="18"/>
      <c r="H114" s="18"/>
      <c r="I114" s="19">
        <f>E114*50/C114</f>
        <v>1.5384615384615384E-2</v>
      </c>
      <c r="J114" s="87"/>
      <c r="K114" s="89">
        <v>31.8070512900923</v>
      </c>
    </row>
    <row r="115" spans="1:17">
      <c r="A115" s="100"/>
      <c r="B115" s="81">
        <f>B114+7</f>
        <v>43583</v>
      </c>
      <c r="C115" s="20">
        <f>D114+G114-H114</f>
        <v>12109.365622290454</v>
      </c>
      <c r="D115" s="17">
        <f>C115+(C115*0.04)</f>
        <v>12593.740247182071</v>
      </c>
      <c r="E115" s="17">
        <f>C115/3250</f>
        <v>3.7259586530124471</v>
      </c>
      <c r="F115" s="28">
        <f>(D115-C115)/E115</f>
        <v>129.99999999999989</v>
      </c>
      <c r="G115" s="18"/>
      <c r="H115" s="18"/>
      <c r="I115" s="19">
        <f>E115*50/C115</f>
        <v>1.5384615384615384E-2</v>
      </c>
      <c r="J115" s="87"/>
      <c r="K115" s="89">
        <v>33.119333341695992</v>
      </c>
    </row>
    <row r="116" spans="1:17">
      <c r="A116" s="100"/>
      <c r="B116" s="81">
        <f>B115+7</f>
        <v>43590</v>
      </c>
      <c r="C116" s="20">
        <f>D115+G115-H115</f>
        <v>12593.740247182071</v>
      </c>
      <c r="D116" s="17">
        <f>C116+(C116*0.04)</f>
        <v>13097.489857069355</v>
      </c>
      <c r="E116" s="17">
        <f>C116/3250</f>
        <v>3.8749969991329452</v>
      </c>
      <c r="F116" s="28">
        <f>(D116-C116)/E116</f>
        <v>130.00000000000014</v>
      </c>
      <c r="G116" s="18"/>
      <c r="H116" s="18"/>
      <c r="I116" s="19">
        <f>E116*50/C116</f>
        <v>1.5384615384615385E-2</v>
      </c>
      <c r="J116" s="87"/>
      <c r="K116" s="89">
        <v>34.48410667536384</v>
      </c>
    </row>
    <row r="117" spans="1:17" ht="13.5" thickBot="1">
      <c r="A117" s="101"/>
      <c r="B117" s="81">
        <f>B116+7</f>
        <v>43597</v>
      </c>
      <c r="C117" s="20">
        <f>D116+G116-H116</f>
        <v>13097.489857069355</v>
      </c>
      <c r="D117" s="17">
        <f>C117+(C117*0.04)</f>
        <v>13621.38945135213</v>
      </c>
      <c r="E117" s="17">
        <f>C117/3250</f>
        <v>4.0299968790982632</v>
      </c>
      <c r="F117" s="28">
        <f>(D117-C117)/E117</f>
        <v>130.0000000000002</v>
      </c>
      <c r="G117" s="80"/>
      <c r="H117" s="80"/>
      <c r="I117" s="19">
        <f>E117*50/C117</f>
        <v>1.5384615384615385E-2</v>
      </c>
      <c r="J117" s="87"/>
      <c r="K117" s="89">
        <v>35.903470942378391</v>
      </c>
      <c r="L117" s="102"/>
      <c r="M117" s="103"/>
      <c r="N117" s="103"/>
      <c r="O117" s="103"/>
      <c r="P117" s="103"/>
      <c r="Q117" s="103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9">
        <v>24</v>
      </c>
      <c r="B119" s="81">
        <f>B117+7</f>
        <v>43604</v>
      </c>
      <c r="C119" s="20">
        <f>D117+G117-H117</f>
        <v>13621.38945135213</v>
      </c>
      <c r="D119" s="17">
        <f>C119+(C119*0.04)</f>
        <v>14166.245029406215</v>
      </c>
      <c r="E119" s="17">
        <f>C119/3250</f>
        <v>4.1911967542621937</v>
      </c>
      <c r="F119" s="28">
        <f>(D119-C119)/E119</f>
        <v>129.99999999999986</v>
      </c>
      <c r="G119" s="18"/>
      <c r="H119" s="18"/>
      <c r="I119" s="19">
        <f>E119*50/C119</f>
        <v>1.5384615384615384E-2</v>
      </c>
      <c r="J119" s="87"/>
      <c r="K119" s="89">
        <v>37.37960978007353</v>
      </c>
    </row>
    <row r="120" spans="1:17">
      <c r="A120" s="100"/>
      <c r="B120" s="81">
        <f>B119+7</f>
        <v>43611</v>
      </c>
      <c r="C120" s="20">
        <f>D119+G119-H119</f>
        <v>14166.245029406215</v>
      </c>
      <c r="D120" s="17">
        <f>C120+(C120*0.04)</f>
        <v>14732.894830582463</v>
      </c>
      <c r="E120" s="17">
        <f>C120/3250</f>
        <v>4.3588446244326811</v>
      </c>
      <c r="F120" s="28">
        <f>(D120-C120)/E120</f>
        <v>130.00000000000006</v>
      </c>
      <c r="G120" s="18"/>
      <c r="H120" s="18"/>
      <c r="I120" s="19">
        <f>E120*50/C120</f>
        <v>1.5384615384615382E-2</v>
      </c>
      <c r="J120" s="87"/>
      <c r="K120" s="89">
        <v>38.914794171276476</v>
      </c>
    </row>
    <row r="121" spans="1:17">
      <c r="A121" s="100"/>
      <c r="B121" s="81">
        <f>B120+7</f>
        <v>43618</v>
      </c>
      <c r="C121" s="20">
        <f>D120+G120-H120</f>
        <v>14732.894830582463</v>
      </c>
      <c r="D121" s="17">
        <f>C121+(C121*0.04)</f>
        <v>15322.210623805762</v>
      </c>
      <c r="E121" s="17">
        <f>C121/3250</f>
        <v>4.5331984094099891</v>
      </c>
      <c r="F121" s="28">
        <f>(D121-C121)/E121</f>
        <v>130.00000000000006</v>
      </c>
      <c r="G121" s="18"/>
      <c r="H121" s="18"/>
      <c r="I121" s="19">
        <f>E121*50/C121</f>
        <v>1.5384615384615385E-2</v>
      </c>
      <c r="J121" s="87"/>
      <c r="K121" s="89">
        <v>40.511385938127532</v>
      </c>
    </row>
    <row r="122" spans="1:17" ht="13.5" thickBot="1">
      <c r="A122" s="101"/>
      <c r="B122" s="81">
        <f>B121+7</f>
        <v>43625</v>
      </c>
      <c r="C122" s="20">
        <f>D121+G121-H121</f>
        <v>15322.210623805762</v>
      </c>
      <c r="D122" s="17">
        <f>C122+(C122*0.04)</f>
        <v>15935.099048757993</v>
      </c>
      <c r="E122" s="17">
        <f>C122/3250</f>
        <v>4.7145263457863882</v>
      </c>
      <c r="F122" s="28">
        <f>(D122-C122)/E122</f>
        <v>130.00000000000006</v>
      </c>
      <c r="G122" s="80"/>
      <c r="H122" s="80">
        <f>(D122-C109)*0.35</f>
        <v>2093.7291193481751</v>
      </c>
      <c r="I122" s="19">
        <f>E122*50/C122</f>
        <v>1.5384615384615384E-2</v>
      </c>
      <c r="J122" s="87"/>
      <c r="K122" s="89">
        <v>42.171841375652633</v>
      </c>
      <c r="L122" s="104" t="s">
        <v>38</v>
      </c>
      <c r="M122" s="105"/>
      <c r="N122" s="105"/>
      <c r="O122" s="105"/>
      <c r="P122" s="105"/>
      <c r="Q122" s="105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9">
        <v>25</v>
      </c>
      <c r="B124" s="81">
        <f>B122+7</f>
        <v>43632</v>
      </c>
      <c r="C124" s="20">
        <f>D122+G122-H122</f>
        <v>13841.369929409819</v>
      </c>
      <c r="D124" s="17">
        <f>C124+(C124*0.04)</f>
        <v>14395.024726586211</v>
      </c>
      <c r="E124" s="17">
        <f>C124/3250</f>
        <v>4.2588830552030208</v>
      </c>
      <c r="F124" s="28">
        <f>(D124-C124)/E124</f>
        <v>129.99999999999986</v>
      </c>
      <c r="G124" s="17"/>
      <c r="H124" s="18"/>
      <c r="I124" s="19">
        <f>E124*50/C124</f>
        <v>1.5384615384615384E-2</v>
      </c>
      <c r="J124" s="87"/>
      <c r="K124" s="89">
        <v>43.898715030678737</v>
      </c>
    </row>
    <row r="125" spans="1:17">
      <c r="A125" s="100"/>
      <c r="B125" s="81">
        <f>B124+7</f>
        <v>43639</v>
      </c>
      <c r="C125" s="20">
        <f>D124+G124-H124</f>
        <v>14395.024726586211</v>
      </c>
      <c r="D125" s="17">
        <f>C125+(C125*0.04)</f>
        <v>14970.825715649658</v>
      </c>
      <c r="E125" s="17">
        <f>C125/3250</f>
        <v>4.4292383774111421</v>
      </c>
      <c r="F125" s="28">
        <f>(D125-C125)/E125</f>
        <v>129.9999999999998</v>
      </c>
      <c r="G125" s="17"/>
      <c r="H125" s="18"/>
      <c r="I125" s="19">
        <f>E125*50/C125</f>
        <v>1.5384615384615385E-2</v>
      </c>
      <c r="J125" s="87"/>
      <c r="K125" s="89">
        <v>45.69466363190589</v>
      </c>
      <c r="L125" s="31"/>
      <c r="M125" s="31"/>
    </row>
    <row r="126" spans="1:17">
      <c r="A126" s="100"/>
      <c r="B126" s="81">
        <f>B125+7</f>
        <v>43646</v>
      </c>
      <c r="C126" s="20">
        <f>D125+G125-H125</f>
        <v>14970.825715649658</v>
      </c>
      <c r="D126" s="17">
        <f>C126+(C126*0.04)</f>
        <v>15569.658744275644</v>
      </c>
      <c r="E126" s="17">
        <f>C126/3250</f>
        <v>4.6064079125075876</v>
      </c>
      <c r="F126" s="28">
        <f>(D126-C126)/E126</f>
        <v>129.99999999999994</v>
      </c>
      <c r="G126" s="17"/>
      <c r="H126" s="18"/>
      <c r="I126" s="19">
        <f>E126*50/C126</f>
        <v>1.5384615384615385E-2</v>
      </c>
      <c r="J126" s="87"/>
      <c r="K126" s="89">
        <v>47.562450177182122</v>
      </c>
      <c r="L126" s="31"/>
      <c r="M126" s="31"/>
    </row>
    <row r="127" spans="1:17" ht="13.5" thickBot="1">
      <c r="A127" s="101"/>
      <c r="B127" s="81">
        <f>B126+7</f>
        <v>43653</v>
      </c>
      <c r="C127" s="20">
        <f>D126+G126-H126</f>
        <v>15569.658744275644</v>
      </c>
      <c r="D127" s="17">
        <f>C127+(C127*0.04)</f>
        <v>16192.44509404667</v>
      </c>
      <c r="E127" s="17">
        <f>C127/3250</f>
        <v>4.7906642290078905</v>
      </c>
      <c r="F127" s="28">
        <f>(D127-C127)/E127</f>
        <v>130.00000000000003</v>
      </c>
      <c r="G127" s="80"/>
      <c r="H127" s="80"/>
      <c r="I127" s="19">
        <f>E127*50/C127</f>
        <v>1.5384615384615385E-2</v>
      </c>
      <c r="J127" s="87"/>
      <c r="K127" s="89">
        <v>49.504948184269409</v>
      </c>
      <c r="L127" s="102"/>
      <c r="M127" s="103"/>
      <c r="N127" s="103"/>
      <c r="O127" s="103"/>
      <c r="P127" s="103"/>
      <c r="Q127" s="103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9">
        <v>26</v>
      </c>
      <c r="B129" s="81">
        <f>B127+7</f>
        <v>43660</v>
      </c>
      <c r="C129" s="20">
        <f>D127+G127-H127</f>
        <v>16192.44509404667</v>
      </c>
      <c r="D129" s="17">
        <f>C129+(C129*0.04)</f>
        <v>16840.142897808539</v>
      </c>
      <c r="E129" s="17">
        <f>C129/3250</f>
        <v>4.9822907981682061</v>
      </c>
      <c r="F129" s="28">
        <f>(D129-C129)/E129</f>
        <v>130.00000000000028</v>
      </c>
      <c r="G129" s="18"/>
      <c r="H129" s="18"/>
      <c r="I129" s="19">
        <f>E129*50/C129</f>
        <v>1.5384615384615384E-2</v>
      </c>
      <c r="J129" s="87"/>
      <c r="K129" s="89">
        <v>51.525146111640183</v>
      </c>
    </row>
    <row r="130" spans="1:17">
      <c r="A130" s="100"/>
      <c r="B130" s="81">
        <f>B129+7</f>
        <v>43667</v>
      </c>
      <c r="C130" s="20">
        <f>D129+G129-H129</f>
        <v>16840.142897808539</v>
      </c>
      <c r="D130" s="17">
        <f>C130+(C130*0.04)</f>
        <v>17513.74861372088</v>
      </c>
      <c r="E130" s="17">
        <f>C130/3250</f>
        <v>5.1815824300949354</v>
      </c>
      <c r="F130" s="28">
        <f>(D130-C130)/E130</f>
        <v>129.99999999999991</v>
      </c>
      <c r="G130" s="18"/>
      <c r="H130" s="18"/>
      <c r="I130" s="19">
        <f>E130*50/C130</f>
        <v>1.5384615384615385E-2</v>
      </c>
      <c r="J130" s="87"/>
      <c r="K130" s="89">
        <v>53.626151956105794</v>
      </c>
    </row>
    <row r="131" spans="1:17">
      <c r="A131" s="100"/>
      <c r="B131" s="81">
        <f>B130+7</f>
        <v>43674</v>
      </c>
      <c r="C131" s="20">
        <f>D130+G130-H130</f>
        <v>17513.74861372088</v>
      </c>
      <c r="D131" s="17">
        <f>C131+(C131*0.04)</f>
        <v>18214.298558269715</v>
      </c>
      <c r="E131" s="17">
        <f>C131/3250</f>
        <v>5.3888457272987322</v>
      </c>
      <c r="F131" s="28">
        <f>(D131-C131)/E131</f>
        <v>129.99999999999994</v>
      </c>
      <c r="G131" s="18"/>
      <c r="H131" s="18"/>
      <c r="I131" s="19">
        <f>E131*50/C131</f>
        <v>1.5384615384615384E-2</v>
      </c>
      <c r="J131" s="87"/>
      <c r="K131" s="89">
        <v>55.811198034350028</v>
      </c>
    </row>
    <row r="132" spans="1:17" ht="13.5" thickBot="1">
      <c r="A132" s="101"/>
      <c r="B132" s="81">
        <f>B131+7</f>
        <v>43681</v>
      </c>
      <c r="C132" s="20">
        <f>D131+G131-H131</f>
        <v>18214.298558269715</v>
      </c>
      <c r="D132" s="17">
        <f>C132+(C132*0.04)</f>
        <v>18942.870500600504</v>
      </c>
      <c r="E132" s="17">
        <f>C132/3250</f>
        <v>5.6043995563906819</v>
      </c>
      <c r="F132" s="28">
        <f>(D132-C132)/E132</f>
        <v>130.00000000000009</v>
      </c>
      <c r="G132" s="80"/>
      <c r="H132" s="80"/>
      <c r="I132" s="19">
        <f>E132*50/C132</f>
        <v>1.5384615384615387E-2</v>
      </c>
      <c r="J132" s="87"/>
      <c r="K132" s="89">
        <v>58.083645955724023</v>
      </c>
      <c r="L132" s="102"/>
      <c r="M132" s="103"/>
      <c r="N132" s="103"/>
      <c r="O132" s="103"/>
      <c r="P132" s="103"/>
      <c r="Q132" s="103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9">
        <v>27</v>
      </c>
      <c r="B134" s="81">
        <f>B132+7</f>
        <v>43688</v>
      </c>
      <c r="C134" s="20">
        <f>D132+G132-H132</f>
        <v>18942.870500600504</v>
      </c>
      <c r="D134" s="17">
        <f>C134+(C134*0.04)</f>
        <v>19700.585320624523</v>
      </c>
      <c r="E134" s="17">
        <f>C134/3250</f>
        <v>5.8285755386463087</v>
      </c>
      <c r="F134" s="28">
        <f>(D134-C134)/E134</f>
        <v>129.9999999999998</v>
      </c>
      <c r="G134" s="18"/>
      <c r="H134" s="18"/>
      <c r="I134" s="19">
        <f>E134*50/C134</f>
        <v>1.5384615384615384E-2</v>
      </c>
      <c r="J134" s="87"/>
      <c r="K134" s="89">
        <v>60.446991793952982</v>
      </c>
    </row>
    <row r="135" spans="1:17">
      <c r="A135" s="100"/>
      <c r="B135" s="81">
        <f>B134+7</f>
        <v>43695</v>
      </c>
      <c r="C135" s="20">
        <f>D134+G134-H134</f>
        <v>19700.585320624523</v>
      </c>
      <c r="D135" s="17">
        <f>C135+(C135*0.04)</f>
        <v>20488.608733449502</v>
      </c>
      <c r="E135" s="17">
        <f>C135/3250</f>
        <v>6.061718560192161</v>
      </c>
      <c r="F135" s="28">
        <f>(D135-C135)/E135</f>
        <v>129.99999999999974</v>
      </c>
      <c r="G135" s="18"/>
      <c r="H135" s="18"/>
      <c r="I135" s="19">
        <f>E135*50/C135</f>
        <v>1.5384615384615384E-2</v>
      </c>
      <c r="J135" s="87"/>
      <c r="K135" s="89">
        <v>62.904871465711103</v>
      </c>
    </row>
    <row r="136" spans="1:17">
      <c r="A136" s="100"/>
      <c r="B136" s="81">
        <f>B135+7</f>
        <v>43702</v>
      </c>
      <c r="C136" s="20">
        <f>D135+G135-H135</f>
        <v>20488.608733449502</v>
      </c>
      <c r="D136" s="17">
        <f>C136+(C136*0.04)</f>
        <v>21308.153082787481</v>
      </c>
      <c r="E136" s="17">
        <f>C136/3250</f>
        <v>6.3041873025998472</v>
      </c>
      <c r="F136" s="28">
        <f>(D136-C136)/E136</f>
        <v>129.9999999999998</v>
      </c>
      <c r="G136" s="18"/>
      <c r="H136" s="18"/>
      <c r="I136" s="19">
        <f>E136*50/C136</f>
        <v>1.5384615384615385E-2</v>
      </c>
      <c r="J136" s="87"/>
      <c r="K136" s="89">
        <v>65.461066324339555</v>
      </c>
    </row>
    <row r="137" spans="1:17" ht="13.5" thickBot="1">
      <c r="A137" s="101"/>
      <c r="B137" s="81">
        <f>B136+7</f>
        <v>43709</v>
      </c>
      <c r="C137" s="20">
        <f>D136+G136-H136</f>
        <v>21308.153082787481</v>
      </c>
      <c r="D137" s="17">
        <f>C137+(C137*0.04)</f>
        <v>22160.479206098982</v>
      </c>
      <c r="E137" s="17">
        <f>C137/3250</f>
        <v>6.5563547947038403</v>
      </c>
      <c r="F137" s="28">
        <f>(D137-C137)/E137</f>
        <v>130.00000000000026</v>
      </c>
      <c r="G137" s="80"/>
      <c r="H137" s="80">
        <f>(D137-C124)*0.35</f>
        <v>2911.6882468412068</v>
      </c>
      <c r="I137" s="19">
        <f>E137*50/C137</f>
        <v>1.5384615384615384E-2</v>
      </c>
      <c r="J137" s="87"/>
      <c r="K137" s="89">
        <v>68.119508977313131</v>
      </c>
      <c r="L137" s="104" t="s">
        <v>38</v>
      </c>
      <c r="M137" s="105"/>
      <c r="N137" s="105"/>
      <c r="O137" s="105"/>
      <c r="P137" s="105"/>
      <c r="Q137" s="105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5"/>
      <c r="K138" s="94"/>
    </row>
    <row r="139" spans="1:17">
      <c r="A139" s="99">
        <v>28</v>
      </c>
      <c r="B139" s="81">
        <f>B137+7</f>
        <v>43716</v>
      </c>
      <c r="C139" s="20">
        <f>D137+G137-H137</f>
        <v>19248.790959257774</v>
      </c>
      <c r="D139" s="17">
        <f>C139+(C139*0.04)</f>
        <v>20018.742597628087</v>
      </c>
      <c r="E139" s="17">
        <f>C139/3250</f>
        <v>5.9227049105408538</v>
      </c>
      <c r="F139" s="28">
        <f>(D139-C139)/E139</f>
        <v>130.0000000000002</v>
      </c>
      <c r="G139" s="18"/>
      <c r="H139" s="18"/>
      <c r="I139" s="19">
        <f>E139*50/C139</f>
        <v>1.5384615384615385E-2</v>
      </c>
      <c r="J139" s="87"/>
      <c r="K139" s="89"/>
    </row>
    <row r="140" spans="1:17">
      <c r="A140" s="100"/>
      <c r="B140" s="81">
        <f>B139+7</f>
        <v>43723</v>
      </c>
      <c r="C140" s="20">
        <f>D139+G139-H139</f>
        <v>20018.742597628087</v>
      </c>
      <c r="D140" s="17">
        <f>C140+(C140*0.04)</f>
        <v>20819.49230153321</v>
      </c>
      <c r="E140" s="17">
        <f>C140/3250</f>
        <v>6.159613106962488</v>
      </c>
      <c r="F140" s="28">
        <f>(D140-C140)/E140</f>
        <v>129.99999999999994</v>
      </c>
      <c r="G140" s="18"/>
      <c r="H140" s="18"/>
      <c r="I140" s="19">
        <f>E140*50/C140</f>
        <v>1.5384615384615384E-2</v>
      </c>
      <c r="J140" s="87"/>
      <c r="K140" s="89"/>
    </row>
    <row r="141" spans="1:17">
      <c r="A141" s="100"/>
      <c r="B141" s="81">
        <f>B140+7</f>
        <v>43730</v>
      </c>
      <c r="C141" s="20">
        <f>D140+G140-H140</f>
        <v>20819.49230153321</v>
      </c>
      <c r="D141" s="17">
        <f>C141+(C141*0.04)</f>
        <v>21652.271993594539</v>
      </c>
      <c r="E141" s="17">
        <f>C141/3250</f>
        <v>6.4059976312409876</v>
      </c>
      <c r="F141" s="28">
        <f>(D141-C141)/E141</f>
        <v>130.00000000000011</v>
      </c>
      <c r="G141" s="18"/>
      <c r="H141" s="18"/>
      <c r="I141" s="19">
        <f>E141*50/C141</f>
        <v>1.5384615384615385E-2</v>
      </c>
      <c r="J141" s="87"/>
      <c r="K141" s="89"/>
    </row>
    <row r="142" spans="1:17" ht="13.5" thickBot="1">
      <c r="A142" s="101"/>
      <c r="B142" s="81">
        <f>B141+7</f>
        <v>43737</v>
      </c>
      <c r="C142" s="20">
        <f>D141+G141-H141</f>
        <v>21652.271993594539</v>
      </c>
      <c r="D142" s="17">
        <f>C142+(C142*0.04)</f>
        <v>22518.362873338319</v>
      </c>
      <c r="E142" s="17">
        <f>C142/3250</f>
        <v>6.6622375364906272</v>
      </c>
      <c r="F142" s="28">
        <f>(D142-C142)/E142</f>
        <v>129.99999999999986</v>
      </c>
      <c r="G142" s="80"/>
      <c r="H142" s="80"/>
      <c r="I142" s="19">
        <f>E142*50/C142</f>
        <v>1.5384615384615384E-2</v>
      </c>
      <c r="J142" s="87"/>
      <c r="K142" s="89"/>
      <c r="L142" s="102"/>
      <c r="M142" s="103"/>
      <c r="N142" s="103"/>
      <c r="O142" s="103"/>
      <c r="P142" s="103"/>
      <c r="Q142" s="103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9">
        <v>29</v>
      </c>
      <c r="B144" s="81">
        <f>B142+7</f>
        <v>43744</v>
      </c>
      <c r="C144" s="20">
        <f>D142+G142-H142</f>
        <v>22518.362873338319</v>
      </c>
      <c r="D144" s="17">
        <f>C144+(C144*0.04)</f>
        <v>23419.097388271854</v>
      </c>
      <c r="E144" s="17">
        <f>C144/3250</f>
        <v>6.9287270379502521</v>
      </c>
      <c r="F144" s="28">
        <f>(D144-C144)/E144</f>
        <v>130.0000000000002</v>
      </c>
      <c r="G144" s="18"/>
      <c r="H144" s="18"/>
      <c r="I144" s="19">
        <f>E144*50/C144</f>
        <v>1.5384615384615385E-2</v>
      </c>
      <c r="J144" s="87"/>
      <c r="K144" s="89"/>
    </row>
    <row r="145" spans="1:17">
      <c r="A145" s="100"/>
      <c r="B145" s="81">
        <f>B144+7</f>
        <v>43751</v>
      </c>
      <c r="C145" s="20">
        <f>D144+G144-H144</f>
        <v>23419.097388271854</v>
      </c>
      <c r="D145" s="17">
        <f>C145+(C145*0.04)</f>
        <v>24355.861283802729</v>
      </c>
      <c r="E145" s="17">
        <f>C145/3250</f>
        <v>7.2058761194682628</v>
      </c>
      <c r="F145" s="28">
        <f>(D145-C145)/E145</f>
        <v>130.00000000000023</v>
      </c>
      <c r="G145" s="18"/>
      <c r="H145" s="18"/>
      <c r="I145" s="19">
        <f>E145*50/C145</f>
        <v>1.5384615384615385E-2</v>
      </c>
      <c r="J145" s="87"/>
      <c r="K145" s="89"/>
    </row>
    <row r="146" spans="1:17">
      <c r="A146" s="100"/>
      <c r="B146" s="81">
        <f>B145+7</f>
        <v>43758</v>
      </c>
      <c r="C146" s="20">
        <f>D145+G145-H145</f>
        <v>24355.861283802729</v>
      </c>
      <c r="D146" s="17">
        <f>C146+(C146*0.04)</f>
        <v>25330.095735154839</v>
      </c>
      <c r="E146" s="17">
        <f>C146/3250</f>
        <v>7.494111164246994</v>
      </c>
      <c r="F146" s="28">
        <f>(D146-C146)/E146</f>
        <v>130</v>
      </c>
      <c r="G146" s="18"/>
      <c r="H146" s="18"/>
      <c r="I146" s="19">
        <f>E146*50/C146</f>
        <v>1.5384615384615384E-2</v>
      </c>
      <c r="J146" s="87"/>
      <c r="K146" s="89"/>
    </row>
    <row r="147" spans="1:17" ht="13.5" thickBot="1">
      <c r="A147" s="101"/>
      <c r="B147" s="81">
        <f>B146+7</f>
        <v>43765</v>
      </c>
      <c r="C147" s="20">
        <f>D146+G146-H146</f>
        <v>25330.095735154839</v>
      </c>
      <c r="D147" s="17">
        <f>C147+(C147*0.04)</f>
        <v>26343.299564561032</v>
      </c>
      <c r="E147" s="17">
        <f>C147/3250</f>
        <v>7.7938756108168734</v>
      </c>
      <c r="F147" s="28">
        <f>(D147-C147)/E147</f>
        <v>129.99999999999994</v>
      </c>
      <c r="G147" s="80"/>
      <c r="H147" s="80"/>
      <c r="I147" s="19">
        <f>E147*50/C147</f>
        <v>1.5384615384615384E-2</v>
      </c>
      <c r="J147" s="87"/>
      <c r="K147" s="89"/>
      <c r="L147" s="102"/>
      <c r="M147" s="103"/>
      <c r="N147" s="103"/>
      <c r="O147" s="103"/>
      <c r="P147" s="103"/>
      <c r="Q147" s="103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9">
        <v>30</v>
      </c>
      <c r="B149" s="81">
        <f>B147+7</f>
        <v>43772</v>
      </c>
      <c r="C149" s="20">
        <f>D147+G147-H147</f>
        <v>26343.299564561032</v>
      </c>
      <c r="D149" s="17">
        <f>C149+(C149*0.04)</f>
        <v>27397.031547143473</v>
      </c>
      <c r="E149" s="17">
        <f>C149/3250</f>
        <v>8.1056306352495486</v>
      </c>
      <c r="F149" s="28">
        <f>(D149-C149)/E149</f>
        <v>130.00000000000003</v>
      </c>
      <c r="G149" s="18"/>
      <c r="H149" s="18"/>
      <c r="I149" s="19">
        <f>E149*50/C149</f>
        <v>1.5384615384615385E-2</v>
      </c>
      <c r="J149" s="87"/>
      <c r="K149" s="89"/>
    </row>
    <row r="150" spans="1:17">
      <c r="A150" s="100"/>
      <c r="B150" s="81">
        <f>B149+7</f>
        <v>43779</v>
      </c>
      <c r="C150" s="20">
        <f>D149+G149-H149</f>
        <v>27397.031547143473</v>
      </c>
      <c r="D150" s="17">
        <f>C150+(C150*0.04)</f>
        <v>28492.912809029211</v>
      </c>
      <c r="E150" s="17">
        <f>C150/3250</f>
        <v>8.4298558606595311</v>
      </c>
      <c r="F150" s="28">
        <f>(D150-C150)/E150</f>
        <v>129.9999999999998</v>
      </c>
      <c r="G150" s="18"/>
      <c r="H150" s="18"/>
      <c r="I150" s="19">
        <f>E150*50/C150</f>
        <v>1.5384615384615387E-2</v>
      </c>
      <c r="J150" s="87"/>
      <c r="K150" s="89"/>
    </row>
    <row r="151" spans="1:17">
      <c r="A151" s="100"/>
      <c r="B151" s="81">
        <f>B150+7</f>
        <v>43786</v>
      </c>
      <c r="C151" s="20">
        <f>D150+G150-H150</f>
        <v>28492.912809029211</v>
      </c>
      <c r="D151" s="17">
        <f>C151+(C151*0.04)</f>
        <v>29632.629321390377</v>
      </c>
      <c r="E151" s="17">
        <f>C151/3250</f>
        <v>8.7670500950859118</v>
      </c>
      <c r="F151" s="28">
        <f>(D151-C151)/E151</f>
        <v>129.9999999999998</v>
      </c>
      <c r="G151" s="18"/>
      <c r="H151" s="18"/>
      <c r="I151" s="19">
        <f>E151*50/C151</f>
        <v>1.5384615384615385E-2</v>
      </c>
      <c r="J151" s="87"/>
      <c r="K151" s="89"/>
    </row>
    <row r="152" spans="1:17" ht="13.5" thickBot="1">
      <c r="A152" s="101"/>
      <c r="B152" s="81">
        <f>B151+7</f>
        <v>43793</v>
      </c>
      <c r="C152" s="20">
        <f>D151+G151-H151</f>
        <v>29632.629321390377</v>
      </c>
      <c r="D152" s="17">
        <f>C152+(C152*0.04)</f>
        <v>30817.934494245994</v>
      </c>
      <c r="E152" s="17">
        <f>C152/3250</f>
        <v>9.1177320988893467</v>
      </c>
      <c r="F152" s="28">
        <f>(D152-C152)/E152</f>
        <v>130.00000000000017</v>
      </c>
      <c r="G152" s="80"/>
      <c r="H152" s="80">
        <f>(D152-C139)*0.35</f>
        <v>4049.2002372458765</v>
      </c>
      <c r="I152" s="19">
        <f>E152*50/C152</f>
        <v>1.5384615384615384E-2</v>
      </c>
      <c r="J152" s="87"/>
      <c r="K152" s="89"/>
      <c r="L152" s="104" t="s">
        <v>38</v>
      </c>
      <c r="M152" s="105"/>
      <c r="N152" s="105"/>
      <c r="O152" s="105"/>
      <c r="P152" s="105"/>
      <c r="Q152" s="105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9">
        <v>31</v>
      </c>
      <c r="B154" s="81">
        <f>B152+7</f>
        <v>43800</v>
      </c>
      <c r="C154" s="20">
        <f>D152+G152-H152</f>
        <v>26768.734257000116</v>
      </c>
      <c r="D154" s="17">
        <f>C154+(C154*0.04)</f>
        <v>27839.483627280122</v>
      </c>
      <c r="E154" s="17">
        <f>C154/3250</f>
        <v>8.2365336175384982</v>
      </c>
      <c r="F154" s="28">
        <f>(D154-C154)/E154</f>
        <v>130.00000000000011</v>
      </c>
      <c r="G154" s="17"/>
      <c r="H154" s="79"/>
      <c r="I154" s="19">
        <f>E154*50/C154</f>
        <v>1.5384615384615385E-2</v>
      </c>
      <c r="J154" s="87"/>
      <c r="K154" s="89"/>
    </row>
    <row r="155" spans="1:17">
      <c r="A155" s="100"/>
      <c r="B155" s="81">
        <f>B154+7</f>
        <v>43807</v>
      </c>
      <c r="C155" s="20">
        <f>D154+G154-H154</f>
        <v>27839.483627280122</v>
      </c>
      <c r="D155" s="17">
        <f>C155+(C155*0.04)</f>
        <v>28953.062972371328</v>
      </c>
      <c r="E155" s="17">
        <f>C155/3250</f>
        <v>8.5659949622400369</v>
      </c>
      <c r="F155" s="28">
        <f>(D155-C155)/E155</f>
        <v>130.00000000000014</v>
      </c>
      <c r="G155" s="17"/>
      <c r="H155" s="79"/>
      <c r="I155" s="19">
        <f>E155*50/C155</f>
        <v>1.5384615384615384E-2</v>
      </c>
      <c r="J155" s="87"/>
      <c r="K155" s="89"/>
    </row>
    <row r="156" spans="1:17">
      <c r="A156" s="100"/>
      <c r="B156" s="81">
        <f>B155+7</f>
        <v>43814</v>
      </c>
      <c r="C156" s="20">
        <f>D155+G155-H155</f>
        <v>28953.062972371328</v>
      </c>
      <c r="D156" s="17">
        <f>C156+(C156*0.04)</f>
        <v>30111.18549126618</v>
      </c>
      <c r="E156" s="17">
        <f>C156/3250</f>
        <v>8.9086347607296403</v>
      </c>
      <c r="F156" s="28">
        <f>(D156-C156)/E156</f>
        <v>129.99999999999986</v>
      </c>
      <c r="G156" s="17"/>
      <c r="H156" s="79"/>
      <c r="I156" s="19">
        <f>E156*50/C156</f>
        <v>1.5384615384615385E-2</v>
      </c>
      <c r="J156" s="87"/>
      <c r="K156" s="89"/>
    </row>
    <row r="157" spans="1:17" ht="13.5" thickBot="1">
      <c r="A157" s="101"/>
      <c r="B157" s="81">
        <f>B156+7</f>
        <v>43821</v>
      </c>
      <c r="C157" s="20">
        <f>D156+G156-H156</f>
        <v>30111.18549126618</v>
      </c>
      <c r="D157" s="17">
        <f>C157+(C157*0.04)</f>
        <v>31315.632910916829</v>
      </c>
      <c r="E157" s="17">
        <f>C157/3250</f>
        <v>9.2649801511588254</v>
      </c>
      <c r="F157" s="28">
        <f>(D157-C157)/E157</f>
        <v>130.00000000000017</v>
      </c>
      <c r="G157" s="80"/>
      <c r="H157" s="80"/>
      <c r="I157" s="19">
        <f>E157*50/C157</f>
        <v>1.5384615384615387E-2</v>
      </c>
      <c r="J157" s="87"/>
      <c r="K157" s="89"/>
      <c r="L157" s="102"/>
      <c r="M157" s="103"/>
      <c r="N157" s="103"/>
      <c r="O157" s="103"/>
      <c r="P157" s="103"/>
      <c r="Q157" s="103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9">
        <v>32</v>
      </c>
      <c r="B159" s="81">
        <f>B157+7</f>
        <v>43828</v>
      </c>
      <c r="C159" s="20">
        <f>D157+G157-H157</f>
        <v>31315.632910916829</v>
      </c>
      <c r="D159" s="17">
        <f>C159+(C159*0.04)</f>
        <v>32568.258227353501</v>
      </c>
      <c r="E159" s="17">
        <f>C159/3250</f>
        <v>9.6355793572051773</v>
      </c>
      <c r="F159" s="28">
        <f>(D159-C159)/E159</f>
        <v>129.99999999999986</v>
      </c>
      <c r="G159" s="18"/>
      <c r="H159" s="18"/>
      <c r="I159" s="19">
        <f>E159*50/C159</f>
        <v>1.5384615384615384E-2</v>
      </c>
      <c r="J159" s="87"/>
      <c r="K159" s="89"/>
    </row>
    <row r="160" spans="1:17">
      <c r="A160" s="100"/>
      <c r="B160" s="81">
        <f>B159+7</f>
        <v>43835</v>
      </c>
      <c r="C160" s="20">
        <f>D159+G159-H159</f>
        <v>32568.258227353501</v>
      </c>
      <c r="D160" s="17">
        <f>C160+(C160*0.04)</f>
        <v>33870.988556447643</v>
      </c>
      <c r="E160" s="17">
        <f>C160/3250</f>
        <v>10.021002531493385</v>
      </c>
      <c r="F160" s="28">
        <f>(D160-C160)/E160</f>
        <v>130.00000000000017</v>
      </c>
      <c r="G160" s="18"/>
      <c r="H160" s="18"/>
      <c r="I160" s="19">
        <f>E160*50/C160</f>
        <v>1.5384615384615385E-2</v>
      </c>
      <c r="J160" s="87"/>
      <c r="K160" s="89"/>
    </row>
    <row r="161" spans="1:17">
      <c r="A161" s="100"/>
      <c r="B161" s="81">
        <f>B160+7</f>
        <v>43842</v>
      </c>
      <c r="C161" s="20">
        <f>D160+G160-H160</f>
        <v>33870.988556447643</v>
      </c>
      <c r="D161" s="17">
        <f>C161+(C161*0.04)</f>
        <v>35225.828098705548</v>
      </c>
      <c r="E161" s="17">
        <f>C161/3250</f>
        <v>10.421842632753121</v>
      </c>
      <c r="F161" s="28">
        <f>(D161-C161)/E161</f>
        <v>129.99999999999994</v>
      </c>
      <c r="G161" s="18"/>
      <c r="H161" s="18"/>
      <c r="I161" s="19">
        <f>E161*50/C161</f>
        <v>1.5384615384615385E-2</v>
      </c>
      <c r="J161" s="87"/>
      <c r="K161" s="89"/>
    </row>
    <row r="162" spans="1:17" ht="13.5" thickBot="1">
      <c r="A162" s="101"/>
      <c r="B162" s="81">
        <f>B161+7</f>
        <v>43849</v>
      </c>
      <c r="C162" s="20">
        <f>D161+G161-H161</f>
        <v>35225.828098705548</v>
      </c>
      <c r="D162" s="17">
        <f>C162+(C162*0.04)</f>
        <v>36634.861222653766</v>
      </c>
      <c r="E162" s="17">
        <f>C162/3250</f>
        <v>10.838716338063245</v>
      </c>
      <c r="F162" s="28">
        <f>(D162-C162)/E162</f>
        <v>129.99999999999969</v>
      </c>
      <c r="G162" s="80"/>
      <c r="H162" s="80"/>
      <c r="I162" s="19">
        <f>E162*50/C162</f>
        <v>1.5384615384615385E-2</v>
      </c>
      <c r="J162" s="87"/>
      <c r="K162" s="89"/>
      <c r="L162" s="102"/>
      <c r="M162" s="103"/>
      <c r="N162" s="103"/>
      <c r="O162" s="103"/>
      <c r="P162" s="103"/>
      <c r="Q162" s="103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9">
        <v>33</v>
      </c>
      <c r="B164" s="81">
        <f>B162+7</f>
        <v>43856</v>
      </c>
      <c r="C164" s="20">
        <f>D162+G162-H162</f>
        <v>36634.861222653766</v>
      </c>
      <c r="D164" s="17">
        <f>C164+(C164*0.04)</f>
        <v>38100.25567155992</v>
      </c>
      <c r="E164" s="17">
        <f>C164/3250</f>
        <v>11.272264991585773</v>
      </c>
      <c r="F164" s="28">
        <f>(D164-C164)/E164</f>
        <v>130.00000000000031</v>
      </c>
      <c r="G164" s="18"/>
      <c r="H164" s="18"/>
      <c r="I164" s="19">
        <f>E164*50/C164</f>
        <v>1.5384615384615384E-2</v>
      </c>
      <c r="J164" s="87"/>
      <c r="K164" s="89"/>
    </row>
    <row r="165" spans="1:17">
      <c r="A165" s="100"/>
      <c r="B165" s="81">
        <f>B164+7</f>
        <v>43863</v>
      </c>
      <c r="C165" s="20">
        <f>D164+G164-H164</f>
        <v>38100.25567155992</v>
      </c>
      <c r="D165" s="17">
        <f>C165+(C165*0.04)</f>
        <v>39624.265898422316</v>
      </c>
      <c r="E165" s="17">
        <f>C165/3250</f>
        <v>11.723155591249206</v>
      </c>
      <c r="F165" s="28">
        <f>(D165-C165)/E165</f>
        <v>129.99999999999991</v>
      </c>
      <c r="G165" s="18"/>
      <c r="H165" s="18"/>
      <c r="I165" s="19">
        <f>E165*50/C165</f>
        <v>1.5384615384615384E-2</v>
      </c>
      <c r="J165" s="87"/>
      <c r="K165" s="89"/>
      <c r="L165" s="31"/>
      <c r="M165" s="31"/>
    </row>
    <row r="166" spans="1:17">
      <c r="A166" s="100"/>
      <c r="B166" s="81">
        <f>B165+7</f>
        <v>43870</v>
      </c>
      <c r="C166" s="20">
        <f>D165+G165-H165</f>
        <v>39624.265898422316</v>
      </c>
      <c r="D166" s="17">
        <f>C166+(C166*0.04)</f>
        <v>41209.23653435921</v>
      </c>
      <c r="E166" s="17">
        <f>C166/3250</f>
        <v>12.192081814899174</v>
      </c>
      <c r="F166" s="28">
        <f>(D166-C166)/E166</f>
        <v>130.00000000000009</v>
      </c>
      <c r="G166" s="18"/>
      <c r="H166" s="18"/>
      <c r="I166" s="19">
        <f>E166*50/C166</f>
        <v>1.5384615384615385E-2</v>
      </c>
      <c r="J166" s="87"/>
      <c r="K166" s="89"/>
      <c r="L166" s="31"/>
      <c r="M166" s="31"/>
    </row>
    <row r="167" spans="1:17" ht="13.5" thickBot="1">
      <c r="A167" s="101"/>
      <c r="B167" s="81">
        <f>B166+7</f>
        <v>43877</v>
      </c>
      <c r="C167" s="20">
        <f>D166+G166-H166</f>
        <v>41209.23653435921</v>
      </c>
      <c r="D167" s="17">
        <f>C167+(C167*0.04)</f>
        <v>42857.605995733582</v>
      </c>
      <c r="E167" s="17">
        <f>C167/3250</f>
        <v>12.679765087495142</v>
      </c>
      <c r="F167" s="28">
        <f>(D167-C167)/E167</f>
        <v>130.00000000000028</v>
      </c>
      <c r="G167" s="80"/>
      <c r="H167" s="80">
        <f>(D167-C154)*0.35</f>
        <v>5631.1051085567124</v>
      </c>
      <c r="I167" s="19">
        <f>E167*50/C167</f>
        <v>1.5384615384615384E-2</v>
      </c>
      <c r="J167" s="87"/>
      <c r="K167" s="89"/>
      <c r="L167" s="104" t="s">
        <v>38</v>
      </c>
      <c r="M167" s="105"/>
      <c r="N167" s="105"/>
      <c r="O167" s="105"/>
      <c r="P167" s="105"/>
      <c r="Q167" s="105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9">
        <v>34</v>
      </c>
      <c r="B169" s="81">
        <f>B167+7</f>
        <v>43884</v>
      </c>
      <c r="C169" s="20">
        <f>D167+G167-H167</f>
        <v>37226.500887176866</v>
      </c>
      <c r="D169" s="17">
        <f>C169+(C169*0.04)</f>
        <v>38715.560922663943</v>
      </c>
      <c r="E169" s="17">
        <f>C169/3250</f>
        <v>11.454307965285189</v>
      </c>
      <c r="F169" s="28">
        <f>(D169-C169)/E169</f>
        <v>130.0000000000002</v>
      </c>
      <c r="G169" s="18"/>
      <c r="H169" s="18"/>
      <c r="I169" s="19">
        <f>E169*50/C169</f>
        <v>1.5384615384615384E-2</v>
      </c>
      <c r="J169" s="87"/>
      <c r="K169" s="89"/>
    </row>
    <row r="170" spans="1:17">
      <c r="A170" s="100"/>
      <c r="B170" s="81">
        <f>B169+7</f>
        <v>43891</v>
      </c>
      <c r="C170" s="20">
        <f>D169+G169-H169</f>
        <v>38715.560922663943</v>
      </c>
      <c r="D170" s="17">
        <f>C170+(C170*0.04)</f>
        <v>40264.183359570503</v>
      </c>
      <c r="E170" s="17">
        <f>C170/3250</f>
        <v>11.912480283896597</v>
      </c>
      <c r="F170" s="28">
        <f>(D170-C170)/E170</f>
        <v>130.00000000000023</v>
      </c>
      <c r="G170" s="18"/>
      <c r="H170" s="18"/>
      <c r="I170" s="19">
        <f>E170*50/C170</f>
        <v>1.5384615384615385E-2</v>
      </c>
      <c r="J170" s="87"/>
      <c r="K170" s="89"/>
    </row>
    <row r="171" spans="1:17">
      <c r="A171" s="100"/>
      <c r="B171" s="81">
        <f>B170+7</f>
        <v>43898</v>
      </c>
      <c r="C171" s="20">
        <f>D170+G170-H170</f>
        <v>40264.183359570503</v>
      </c>
      <c r="D171" s="17">
        <f>C171+(C171*0.04)</f>
        <v>41874.75069395332</v>
      </c>
      <c r="E171" s="17">
        <f>C171/3250</f>
        <v>12.388979495252462</v>
      </c>
      <c r="F171" s="28">
        <f>(D171-C171)/E171</f>
        <v>129.99999999999972</v>
      </c>
      <c r="G171" s="18"/>
      <c r="H171" s="18"/>
      <c r="I171" s="19">
        <f>E171*50/C171</f>
        <v>1.5384615384615385E-2</v>
      </c>
      <c r="J171" s="87"/>
      <c r="K171" s="89"/>
    </row>
    <row r="172" spans="1:17" ht="13.5" thickBot="1">
      <c r="A172" s="101"/>
      <c r="B172" s="81">
        <f>B171+7</f>
        <v>43905</v>
      </c>
      <c r="C172" s="20">
        <f>D171+G171-H171</f>
        <v>41874.75069395332</v>
      </c>
      <c r="D172" s="17">
        <f>C172+(C172*0.04)</f>
        <v>43549.740721711452</v>
      </c>
      <c r="E172" s="17">
        <f>C172/3250</f>
        <v>12.88453867506256</v>
      </c>
      <c r="F172" s="28">
        <f>(D172-C172)/E172</f>
        <v>130</v>
      </c>
      <c r="G172" s="80"/>
      <c r="H172" s="80"/>
      <c r="I172" s="19">
        <f>E172*50/C172</f>
        <v>1.5384615384615385E-2</v>
      </c>
      <c r="J172" s="87"/>
      <c r="K172" s="89"/>
      <c r="L172" s="102"/>
      <c r="M172" s="103"/>
      <c r="N172" s="103"/>
      <c r="O172" s="103"/>
      <c r="P172" s="103"/>
      <c r="Q172" s="103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9">
        <v>35</v>
      </c>
      <c r="B174" s="81">
        <f>B172+7</f>
        <v>43912</v>
      </c>
      <c r="C174" s="20">
        <f>D172+G172-H172</f>
        <v>43549.740721711452</v>
      </c>
      <c r="D174" s="17">
        <f>C174+(C174*0.04)</f>
        <v>45291.730350579914</v>
      </c>
      <c r="E174" s="17">
        <f>C174/3250</f>
        <v>13.399920222065063</v>
      </c>
      <c r="F174" s="28">
        <f>(D174-C174)/E174</f>
        <v>130.00000000000023</v>
      </c>
      <c r="G174" s="18"/>
      <c r="H174" s="18"/>
      <c r="I174" s="19">
        <f>E174*50/C174</f>
        <v>1.5384615384615385E-2</v>
      </c>
      <c r="J174" s="87"/>
      <c r="K174" s="89"/>
    </row>
    <row r="175" spans="1:17">
      <c r="A175" s="100"/>
      <c r="B175" s="81">
        <f>B174+7</f>
        <v>43919</v>
      </c>
      <c r="C175" s="20">
        <f>D174+G174-H174</f>
        <v>45291.730350579914</v>
      </c>
      <c r="D175" s="17">
        <f>C175+(C175*0.04)</f>
        <v>47103.399564603111</v>
      </c>
      <c r="E175" s="17">
        <f>C175/3250</f>
        <v>13.935917030947666</v>
      </c>
      <c r="F175" s="28">
        <f>(D175-C175)/E175</f>
        <v>130.00000000000003</v>
      </c>
      <c r="G175" s="18"/>
      <c r="H175" s="18"/>
      <c r="I175" s="19">
        <f>E175*50/C175</f>
        <v>1.5384615384615385E-2</v>
      </c>
      <c r="J175" s="87"/>
      <c r="K175" s="89"/>
    </row>
    <row r="176" spans="1:17">
      <c r="A176" s="100"/>
      <c r="B176" s="81">
        <f>B175+7</f>
        <v>43926</v>
      </c>
      <c r="C176" s="20">
        <f>D175+G175-H175</f>
        <v>47103.399564603111</v>
      </c>
      <c r="D176" s="17">
        <f>C176+(C176*0.04)</f>
        <v>48987.535547187232</v>
      </c>
      <c r="E176" s="17">
        <f>C176/3250</f>
        <v>14.493353712185572</v>
      </c>
      <c r="F176" s="28">
        <f>(D176-C176)/E176</f>
        <v>129.99999999999977</v>
      </c>
      <c r="G176" s="18"/>
      <c r="H176" s="18"/>
      <c r="I176" s="19">
        <f>E176*50/C176</f>
        <v>1.5384615384615384E-2</v>
      </c>
      <c r="J176" s="87"/>
      <c r="K176" s="89"/>
    </row>
    <row r="177" spans="1:17" ht="13.5" thickBot="1">
      <c r="A177" s="101"/>
      <c r="B177" s="81">
        <f>B176+7</f>
        <v>43933</v>
      </c>
      <c r="C177" s="20">
        <f>D176+G176-H176</f>
        <v>48987.535547187232</v>
      </c>
      <c r="D177" s="17">
        <f>C177+(C177*0.04)</f>
        <v>50947.036969074717</v>
      </c>
      <c r="E177" s="17">
        <f>C177/3250</f>
        <v>15.073087860672995</v>
      </c>
      <c r="F177" s="28">
        <f>(D177-C177)/E177</f>
        <v>129.99999999999977</v>
      </c>
      <c r="G177" s="80"/>
      <c r="H177" s="80">
        <f>(D177-C169)*0.35</f>
        <v>4802.1876286642473</v>
      </c>
      <c r="I177" s="19">
        <f>E177*50/C177</f>
        <v>1.5384615384615385E-2</v>
      </c>
      <c r="J177" s="87"/>
      <c r="K177" s="89"/>
      <c r="L177" s="104" t="s">
        <v>38</v>
      </c>
      <c r="M177" s="105"/>
      <c r="N177" s="105"/>
      <c r="O177" s="105"/>
      <c r="P177" s="105"/>
      <c r="Q177" s="105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1">
    <mergeCell ref="A14:A17"/>
    <mergeCell ref="L17:Q17"/>
    <mergeCell ref="B1:K1"/>
    <mergeCell ref="A4:A7"/>
    <mergeCell ref="L7:Q7"/>
    <mergeCell ref="A9:A12"/>
    <mergeCell ref="L12:Q12"/>
    <mergeCell ref="A19:A22"/>
    <mergeCell ref="L22:Q22"/>
    <mergeCell ref="A24:A27"/>
    <mergeCell ref="L27:Q27"/>
    <mergeCell ref="A29:A32"/>
    <mergeCell ref="L32:Q32"/>
    <mergeCell ref="A34:A37"/>
    <mergeCell ref="L37:Q37"/>
    <mergeCell ref="A39:A42"/>
    <mergeCell ref="L42:Q42"/>
    <mergeCell ref="A44:A47"/>
    <mergeCell ref="L47:Q47"/>
    <mergeCell ref="A49:A52"/>
    <mergeCell ref="L52:Q52"/>
    <mergeCell ref="A54:A57"/>
    <mergeCell ref="L57:Q57"/>
    <mergeCell ref="A59:A62"/>
    <mergeCell ref="L62:Q62"/>
    <mergeCell ref="A64:A67"/>
    <mergeCell ref="L67:Q67"/>
    <mergeCell ref="A69:A72"/>
    <mergeCell ref="L72:Q72"/>
    <mergeCell ref="A74:A77"/>
    <mergeCell ref="L77:Q77"/>
    <mergeCell ref="A79:A82"/>
    <mergeCell ref="L82:Q82"/>
    <mergeCell ref="A84:A87"/>
    <mergeCell ref="L87:Q87"/>
    <mergeCell ref="A89:A92"/>
    <mergeCell ref="L92:Q92"/>
    <mergeCell ref="A94:A97"/>
    <mergeCell ref="L97:Q97"/>
    <mergeCell ref="A99:A102"/>
    <mergeCell ref="L102:Q102"/>
    <mergeCell ref="A104:A107"/>
    <mergeCell ref="L107:Q107"/>
    <mergeCell ref="A109:A112"/>
    <mergeCell ref="L112:Q112"/>
    <mergeCell ref="A114:A117"/>
    <mergeCell ref="L117:Q117"/>
    <mergeCell ref="A119:A122"/>
    <mergeCell ref="L122:Q122"/>
    <mergeCell ref="A124:A127"/>
    <mergeCell ref="L127:Q127"/>
    <mergeCell ref="A129:A132"/>
    <mergeCell ref="L132:Q132"/>
    <mergeCell ref="A134:A137"/>
    <mergeCell ref="L137:Q137"/>
    <mergeCell ref="A139:A142"/>
    <mergeCell ref="L142:Q142"/>
    <mergeCell ref="A144:A147"/>
    <mergeCell ref="L147:Q147"/>
    <mergeCell ref="A149:A152"/>
    <mergeCell ref="L152:Q152"/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C9" sqref="C9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1" width="9" customWidth="1"/>
    <col min="12" max="16384" width="9.140625" style="75"/>
  </cols>
  <sheetData>
    <row r="1" spans="1:17" ht="13.5" thickBot="1">
      <c r="B1" s="106"/>
      <c r="C1" s="107"/>
      <c r="D1" s="107"/>
      <c r="E1" s="107"/>
      <c r="F1" s="107"/>
      <c r="G1" s="107"/>
      <c r="H1" s="107"/>
      <c r="I1" s="107"/>
      <c r="J1" s="107"/>
      <c r="K1" s="107"/>
    </row>
    <row r="2" spans="1:17" ht="13.5" thickBot="1">
      <c r="A2" s="76" t="s">
        <v>36</v>
      </c>
      <c r="B2" s="3" t="s">
        <v>3</v>
      </c>
      <c r="C2" s="4" t="s">
        <v>41</v>
      </c>
      <c r="D2" s="5" t="s">
        <v>42</v>
      </c>
      <c r="E2" s="5" t="s">
        <v>43</v>
      </c>
      <c r="F2" s="5" t="s">
        <v>44</v>
      </c>
      <c r="G2" s="5" t="s">
        <v>6</v>
      </c>
      <c r="H2" s="5" t="s">
        <v>6</v>
      </c>
      <c r="I2" s="14" t="s">
        <v>37</v>
      </c>
      <c r="J2" s="14" t="s">
        <v>2</v>
      </c>
      <c r="K2" s="14" t="s">
        <v>47</v>
      </c>
    </row>
    <row r="3" spans="1:17" ht="13.5" thickBot="1">
      <c r="A3" s="77"/>
      <c r="B3" s="3" t="s">
        <v>8</v>
      </c>
      <c r="C3" s="7" t="s">
        <v>51</v>
      </c>
      <c r="D3" s="7" t="s">
        <v>51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46</v>
      </c>
      <c r="K3" s="14" t="s">
        <v>46</v>
      </c>
    </row>
    <row r="4" spans="1:17">
      <c r="A4" s="99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8">
        <f>(D4-C4)/C4</f>
        <v>-4.4999999999999606E-3</v>
      </c>
      <c r="K4" s="89">
        <v>0.04</v>
      </c>
    </row>
    <row r="5" spans="1:17">
      <c r="A5" s="100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8">
        <f>(D5-C4)/C4</f>
        <v>-3.6953300000000008E-2</v>
      </c>
      <c r="K5" s="89">
        <v>8.1599999999999909E-2</v>
      </c>
    </row>
    <row r="6" spans="1:17">
      <c r="A6" s="100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8">
        <f>(D6-C4)/C4</f>
        <v>-5.6214233999999981E-2</v>
      </c>
      <c r="K6" s="89">
        <v>0.12486399999999981</v>
      </c>
    </row>
    <row r="7" spans="1:17" ht="13.5" thickBot="1">
      <c r="A7" s="101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6">
        <f>(D7-C4)/C4</f>
        <v>3.5397653600032319E-5</v>
      </c>
      <c r="K7" s="92">
        <v>0.16985855999999991</v>
      </c>
      <c r="L7" s="102"/>
      <c r="M7" s="103"/>
      <c r="N7" s="103"/>
      <c r="O7" s="103"/>
      <c r="P7" s="103"/>
      <c r="Q7" s="103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 ht="15">
      <c r="A9" s="99">
        <v>2</v>
      </c>
      <c r="B9" s="81">
        <f>B7+7</f>
        <v>42974</v>
      </c>
      <c r="C9" s="32">
        <f>D7+G7-H7</f>
        <v>1492.0528132991712</v>
      </c>
      <c r="D9" s="17">
        <f>C9+(C9*0.04)</f>
        <v>1551.7349258311381</v>
      </c>
      <c r="E9" s="17">
        <f>C9/3250</f>
        <v>0.4590931733228219</v>
      </c>
      <c r="F9" s="28">
        <f>(D9-C9)/E9</f>
        <v>129.99999999999994</v>
      </c>
      <c r="G9" s="18"/>
      <c r="H9" s="18"/>
      <c r="I9" s="19">
        <f>E9*50/C9</f>
        <v>1.5384615384615385E-2</v>
      </c>
      <c r="J9" s="87"/>
      <c r="K9" s="89">
        <v>0.2166529023999999</v>
      </c>
    </row>
    <row r="10" spans="1:17">
      <c r="A10" s="100"/>
      <c r="B10" s="81">
        <f>B9+7</f>
        <v>42981</v>
      </c>
      <c r="C10" s="20">
        <f>D9+G9-H9</f>
        <v>1551.7349258311381</v>
      </c>
      <c r="D10" s="17">
        <f>C10+(C10*0.04)</f>
        <v>1613.8043228643835</v>
      </c>
      <c r="E10" s="17">
        <f>C10/3250</f>
        <v>0.47745690025573478</v>
      </c>
      <c r="F10" s="28">
        <f>(D10-C10)/E10</f>
        <v>129.9999999999998</v>
      </c>
      <c r="G10" s="18"/>
      <c r="H10" s="18"/>
      <c r="I10" s="19">
        <f>E10*50/C10</f>
        <v>1.5384615384615385E-2</v>
      </c>
      <c r="J10" s="87"/>
      <c r="K10" s="89">
        <v>0.26531901849599993</v>
      </c>
    </row>
    <row r="11" spans="1:17">
      <c r="A11" s="100"/>
      <c r="B11" s="81">
        <f>B10+7</f>
        <v>42988</v>
      </c>
      <c r="C11" s="20">
        <f>D10+G10-H10</f>
        <v>1613.8043228643835</v>
      </c>
      <c r="D11" s="17">
        <f>C11+(C11*0.04)</f>
        <v>1678.3564957789588</v>
      </c>
      <c r="E11" s="17">
        <f>C11/3250</f>
        <v>0.49655517626596413</v>
      </c>
      <c r="F11" s="28">
        <f>(D11-C11)/E11</f>
        <v>129.99999999999991</v>
      </c>
      <c r="G11" s="18"/>
      <c r="H11" s="18"/>
      <c r="I11" s="19">
        <f>E11*50/C11</f>
        <v>1.5384615384615384E-2</v>
      </c>
      <c r="J11" s="19"/>
      <c r="K11" s="89">
        <v>0.31593177923583993</v>
      </c>
    </row>
    <row r="12" spans="1:17" ht="13.5" thickBot="1">
      <c r="A12" s="101"/>
      <c r="B12" s="81">
        <f>B11+7</f>
        <v>42995</v>
      </c>
      <c r="C12" s="20">
        <f>D11+G11-H11</f>
        <v>1678.3564957789588</v>
      </c>
      <c r="D12" s="17">
        <f>C12+(C12*0.04)</f>
        <v>1745.490755610117</v>
      </c>
      <c r="E12" s="17">
        <f>C12/3250</f>
        <v>0.5164173833166027</v>
      </c>
      <c r="F12" s="28">
        <f>(D12-C12)/E12</f>
        <v>129.99999999999983</v>
      </c>
      <c r="G12" s="18"/>
      <c r="H12" s="18"/>
      <c r="I12" s="19">
        <f>E12*50/C12</f>
        <v>1.5384615384615385E-2</v>
      </c>
      <c r="J12" s="87"/>
      <c r="K12" s="89">
        <v>0.3685690504052736</v>
      </c>
      <c r="L12" s="102"/>
      <c r="M12" s="103"/>
      <c r="N12" s="103"/>
      <c r="O12" s="103"/>
      <c r="P12" s="103"/>
      <c r="Q12" s="103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9">
        <v>3</v>
      </c>
      <c r="B14" s="81">
        <f>B12+7</f>
        <v>43002</v>
      </c>
      <c r="C14" s="20">
        <f>D12+G12-H12</f>
        <v>1745.490755610117</v>
      </c>
      <c r="D14" s="17">
        <f>C14+(C14*0.04)</f>
        <v>1815.3103858345216</v>
      </c>
      <c r="E14" s="17">
        <f>C14/3250</f>
        <v>0.53707407864926682</v>
      </c>
      <c r="F14" s="28">
        <f>(D14-C14)/E14</f>
        <v>129.99999999999983</v>
      </c>
      <c r="G14" s="18"/>
      <c r="H14" s="18"/>
      <c r="I14" s="19">
        <f>E14*50/C14</f>
        <v>1.5384615384615385E-2</v>
      </c>
      <c r="J14" s="87"/>
      <c r="K14" s="89">
        <v>0.42331181242148452</v>
      </c>
    </row>
    <row r="15" spans="1:17">
      <c r="A15" s="100"/>
      <c r="B15" s="81">
        <f>B14+7</f>
        <v>43009</v>
      </c>
      <c r="C15" s="20">
        <f>D14+G14-H14</f>
        <v>1815.3103858345216</v>
      </c>
      <c r="D15" s="17">
        <f>C15+(C15*0.04)</f>
        <v>1887.9228012679025</v>
      </c>
      <c r="E15" s="17">
        <f>C15/3250</f>
        <v>0.55855704179523746</v>
      </c>
      <c r="F15" s="28">
        <f>(D15-C15)/E15</f>
        <v>130</v>
      </c>
      <c r="G15" s="18"/>
      <c r="H15" s="18"/>
      <c r="I15" s="19">
        <f>E15*50/C15</f>
        <v>1.5384615384615385E-2</v>
      </c>
      <c r="J15" s="19"/>
      <c r="K15" s="89">
        <v>0.48024428491834398</v>
      </c>
    </row>
    <row r="16" spans="1:17">
      <c r="A16" s="100"/>
      <c r="B16" s="81">
        <f>B15+7</f>
        <v>43016</v>
      </c>
      <c r="C16" s="20">
        <f>D15+G15-H15</f>
        <v>1887.9228012679025</v>
      </c>
      <c r="D16" s="17">
        <f>C16+(C16*0.04)</f>
        <v>1963.4397133186187</v>
      </c>
      <c r="E16" s="17">
        <f>C16/3250</f>
        <v>0.58089932346704698</v>
      </c>
      <c r="F16" s="28">
        <f>(D16-C16)/E16</f>
        <v>130.00000000000017</v>
      </c>
      <c r="G16" s="18"/>
      <c r="H16" s="18"/>
      <c r="I16" s="19">
        <f>E16*50/C16</f>
        <v>1.5384615384615387E-2</v>
      </c>
      <c r="J16" s="87"/>
      <c r="K16" s="89">
        <v>0.5394540563150777</v>
      </c>
    </row>
    <row r="17" spans="1:17" ht="13.5" thickBot="1">
      <c r="A17" s="101"/>
      <c r="B17" s="81">
        <f>B16+7</f>
        <v>43023</v>
      </c>
      <c r="C17" s="20">
        <f>D16+G16-H16</f>
        <v>1963.4397133186187</v>
      </c>
      <c r="D17" s="17">
        <f>C17+(C17*0.04)</f>
        <v>2041.9773018513636</v>
      </c>
      <c r="E17" s="17">
        <f>C17/3250</f>
        <v>0.60413529640572883</v>
      </c>
      <c r="F17" s="28">
        <f>(D17-C17)/E17</f>
        <v>130.00000000000017</v>
      </c>
      <c r="G17" s="18"/>
      <c r="H17" s="80">
        <f>(D17-C4)*0.3</f>
        <v>164.99319055540906</v>
      </c>
      <c r="I17" s="19">
        <f>E17*50/C17</f>
        <v>1.5384615384615384E-2</v>
      </c>
      <c r="J17" s="87"/>
      <c r="K17" s="89">
        <v>0.60103221856768074</v>
      </c>
      <c r="L17" s="104" t="s">
        <v>39</v>
      </c>
      <c r="M17" s="105"/>
      <c r="N17" s="105"/>
      <c r="O17" s="105"/>
      <c r="P17" s="105"/>
      <c r="Q17" s="105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>
      <c r="A19" s="99">
        <v>4</v>
      </c>
      <c r="B19" s="81">
        <f>B17+7</f>
        <v>43030</v>
      </c>
      <c r="C19" s="20">
        <f>D17+G17-H17</f>
        <v>1876.9841112959546</v>
      </c>
      <c r="D19" s="17">
        <f>C19+(C19*0.04)</f>
        <v>1952.0634757477928</v>
      </c>
      <c r="E19" s="17">
        <f>C19/3250</f>
        <v>0.57753357270644756</v>
      </c>
      <c r="F19" s="28">
        <f>(D19-C19)/E19</f>
        <v>130.00000000000017</v>
      </c>
      <c r="G19" s="18"/>
      <c r="H19" s="18"/>
      <c r="I19" s="19">
        <f>E19*50/C19</f>
        <v>1.5384615384615385E-2</v>
      </c>
      <c r="J19" s="87"/>
      <c r="K19" s="89">
        <v>0.66507350731038783</v>
      </c>
    </row>
    <row r="20" spans="1:17">
      <c r="A20" s="100"/>
      <c r="B20" s="81">
        <f>B19+7</f>
        <v>43037</v>
      </c>
      <c r="C20" s="20">
        <f>D19+G19-H19</f>
        <v>1952.0634757477928</v>
      </c>
      <c r="D20" s="17">
        <f>C20+(C20*0.04)</f>
        <v>2030.1460147777045</v>
      </c>
      <c r="E20" s="17">
        <f>C20/3250</f>
        <v>0.6006349156147055</v>
      </c>
      <c r="F20" s="28">
        <f>(D20-C20)/E20</f>
        <v>129.99999999999994</v>
      </c>
      <c r="G20" s="18"/>
      <c r="H20" s="18"/>
      <c r="I20" s="19">
        <f>E20*50/C20</f>
        <v>1.5384615384615385E-2</v>
      </c>
      <c r="J20" s="87"/>
      <c r="K20" s="89">
        <v>0.73167644760280337</v>
      </c>
    </row>
    <row r="21" spans="1:17">
      <c r="A21" s="100"/>
      <c r="B21" s="81">
        <f>B20+7</f>
        <v>43044</v>
      </c>
      <c r="C21" s="20">
        <f>D20+G20-H20</f>
        <v>2030.1460147777045</v>
      </c>
      <c r="D21" s="17">
        <f>C21+(C21*0.04)</f>
        <v>2111.3518553688127</v>
      </c>
      <c r="E21" s="17">
        <f>C21/3250</f>
        <v>0.62466031223929375</v>
      </c>
      <c r="F21" s="28">
        <f>(D21-C21)/E21</f>
        <v>130.00000000000003</v>
      </c>
      <c r="G21" s="18"/>
      <c r="H21" s="18"/>
      <c r="I21" s="19">
        <f>E21*50/C21</f>
        <v>1.5384615384615387E-2</v>
      </c>
      <c r="J21" s="87"/>
      <c r="K21" s="89">
        <v>0.80094350550691551</v>
      </c>
    </row>
    <row r="22" spans="1:17" ht="13.5" thickBot="1">
      <c r="A22" s="101"/>
      <c r="B22" s="81">
        <f>B21+7</f>
        <v>43051</v>
      </c>
      <c r="C22" s="20">
        <f>D21+G21-H21</f>
        <v>2111.3518553688127</v>
      </c>
      <c r="D22" s="17">
        <f>C22+(C22*0.04)</f>
        <v>2195.8059295835651</v>
      </c>
      <c r="E22" s="17">
        <f>C22/3250</f>
        <v>0.64964672472886542</v>
      </c>
      <c r="F22" s="28">
        <f>(D22-C22)/E22</f>
        <v>129.9999999999998</v>
      </c>
      <c r="G22" s="18"/>
      <c r="H22" s="18"/>
      <c r="I22" s="19">
        <f>E22*50/C22</f>
        <v>1.5384615384615385E-2</v>
      </c>
      <c r="J22" s="87"/>
      <c r="K22" s="89">
        <v>0.87298124572719216</v>
      </c>
      <c r="L22" s="102"/>
      <c r="M22" s="103"/>
      <c r="N22" s="103"/>
      <c r="O22" s="103"/>
      <c r="P22" s="103"/>
      <c r="Q22" s="103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9">
        <v>5</v>
      </c>
      <c r="B24" s="81">
        <f>B22+7</f>
        <v>43058</v>
      </c>
      <c r="C24" s="20">
        <f>D22+G22-H22</f>
        <v>2195.8059295835651</v>
      </c>
      <c r="D24" s="17">
        <f>C24+(C24*0.04)</f>
        <v>2283.6381667669075</v>
      </c>
      <c r="E24" s="17">
        <f>C24/3250</f>
        <v>0.67563259371801998</v>
      </c>
      <c r="F24" s="28">
        <f>(D24-C24)/E24</f>
        <v>129.99999999999969</v>
      </c>
      <c r="G24" s="18"/>
      <c r="H24" s="18"/>
      <c r="I24" s="19">
        <f>E24*50/C24</f>
        <v>1.5384615384615385E-2</v>
      </c>
      <c r="J24" s="87"/>
      <c r="K24" s="89">
        <v>0.94790049555627975</v>
      </c>
    </row>
    <row r="25" spans="1:17">
      <c r="A25" s="100"/>
      <c r="B25" s="81">
        <f>B24+7</f>
        <v>43065</v>
      </c>
      <c r="C25" s="20">
        <f>D24+G24-H24</f>
        <v>2283.6381667669075</v>
      </c>
      <c r="D25" s="17">
        <f>C25+(C25*0.04)</f>
        <v>2374.983693437584</v>
      </c>
      <c r="E25" s="17">
        <f>C25/3250</f>
        <v>0.70265789746674079</v>
      </c>
      <c r="F25" s="28">
        <f>(D25-C25)/E25</f>
        <v>130.00000000000023</v>
      </c>
      <c r="G25" s="18"/>
      <c r="H25" s="18"/>
      <c r="I25" s="19">
        <f>E25*50/C25</f>
        <v>1.5384615384615384E-2</v>
      </c>
      <c r="J25" s="87"/>
      <c r="K25" s="89">
        <v>1.025816515378531</v>
      </c>
    </row>
    <row r="26" spans="1:17">
      <c r="A26" s="100"/>
      <c r="B26" s="81">
        <f>B25+7</f>
        <v>43072</v>
      </c>
      <c r="C26" s="20">
        <f>D25+G25-H25</f>
        <v>2374.983693437584</v>
      </c>
      <c r="D26" s="17">
        <f>C26+(C26*0.04)</f>
        <v>2469.9830411750872</v>
      </c>
      <c r="E26" s="17">
        <f>C26/3250</f>
        <v>0.73076421336541042</v>
      </c>
      <c r="F26" s="28">
        <f>(D26-C26)/E26</f>
        <v>129.99999999999991</v>
      </c>
      <c r="G26" s="18"/>
      <c r="H26" s="18"/>
      <c r="I26" s="19">
        <f>E26*50/C26</f>
        <v>1.5384615384615385E-2</v>
      </c>
      <c r="J26" s="87"/>
      <c r="K26" s="89">
        <v>1.1068491759936723</v>
      </c>
    </row>
    <row r="27" spans="1:17" ht="13.5" thickBot="1">
      <c r="A27" s="101"/>
      <c r="B27" s="81">
        <f>B26+7</f>
        <v>43079</v>
      </c>
      <c r="C27" s="20">
        <f>D26+G26-H26</f>
        <v>2469.9830411750872</v>
      </c>
      <c r="D27" s="17">
        <f>C27+(C27*0.04)</f>
        <v>2568.7823628220908</v>
      </c>
      <c r="E27" s="17">
        <f>C27/3250</f>
        <v>0.75999478190002689</v>
      </c>
      <c r="F27" s="28">
        <f>(D27-C27)/E27</f>
        <v>130.00000000000011</v>
      </c>
      <c r="G27" s="18"/>
      <c r="H27" s="18"/>
      <c r="I27" s="19">
        <f>E27*50/C27</f>
        <v>1.5384615384615385E-2</v>
      </c>
      <c r="J27" s="87"/>
      <c r="K27" s="89">
        <v>1.1911231430334193</v>
      </c>
      <c r="L27" s="102"/>
      <c r="M27" s="103"/>
      <c r="N27" s="103"/>
      <c r="O27" s="103"/>
      <c r="P27" s="103"/>
      <c r="Q27" s="103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9">
        <v>6</v>
      </c>
      <c r="B29" s="81">
        <f>B27+7</f>
        <v>43086</v>
      </c>
      <c r="C29" s="20">
        <f>D27+G27-H27</f>
        <v>2568.7823628220908</v>
      </c>
      <c r="D29" s="17">
        <f>C29+(C29*0.04)</f>
        <v>2671.5336573349746</v>
      </c>
      <c r="E29" s="17">
        <f>C29/3250</f>
        <v>0.7903945731760279</v>
      </c>
      <c r="F29" s="28">
        <f>(D29-C29)/E29</f>
        <v>130.00000000000017</v>
      </c>
      <c r="G29" s="18"/>
      <c r="H29" s="18"/>
      <c r="I29" s="19">
        <f>E29*50/C29</f>
        <v>1.5384615384615385E-2</v>
      </c>
      <c r="J29" s="87"/>
      <c r="K29" s="89">
        <v>1.2787680687547558</v>
      </c>
    </row>
    <row r="30" spans="1:17">
      <c r="A30" s="100"/>
      <c r="B30" s="81">
        <f>B29+7</f>
        <v>43093</v>
      </c>
      <c r="C30" s="20">
        <f>D29+G29-H29</f>
        <v>2671.5336573349746</v>
      </c>
      <c r="D30" s="17">
        <f>C30+(C30*0.04)</f>
        <v>2778.3950036283736</v>
      </c>
      <c r="E30" s="17">
        <f>C30/3250</f>
        <v>0.82201035610306905</v>
      </c>
      <c r="F30" s="28">
        <f>(D30-C30)/E30</f>
        <v>130.00000000000009</v>
      </c>
      <c r="G30" s="18"/>
      <c r="H30" s="18"/>
      <c r="I30" s="19">
        <f>E30*50/C30</f>
        <v>1.5384615384615384E-2</v>
      </c>
      <c r="J30" s="87"/>
      <c r="K30" s="89">
        <v>1.369918791504946</v>
      </c>
    </row>
    <row r="31" spans="1:17">
      <c r="A31" s="100"/>
      <c r="B31" s="81">
        <f>B30+7</f>
        <v>43100</v>
      </c>
      <c r="C31" s="20">
        <f>D30+G30-H30</f>
        <v>2778.3950036283736</v>
      </c>
      <c r="D31" s="17">
        <f>C31+(C31*0.04)</f>
        <v>2889.5308037735085</v>
      </c>
      <c r="E31" s="17">
        <f>C31/3250</f>
        <v>0.85489077034719185</v>
      </c>
      <c r="F31" s="28">
        <f>(D31-C31)/E31</f>
        <v>129.99999999999997</v>
      </c>
      <c r="G31" s="18"/>
      <c r="H31" s="18"/>
      <c r="I31" s="19">
        <f>E31*50/C31</f>
        <v>1.5384615384615384E-2</v>
      </c>
      <c r="J31" s="87"/>
      <c r="K31" s="89">
        <v>1.464715543165144</v>
      </c>
    </row>
    <row r="32" spans="1:17" ht="13.5" thickBot="1">
      <c r="A32" s="101"/>
      <c r="B32" s="81">
        <f>B31+7</f>
        <v>43107</v>
      </c>
      <c r="C32" s="20">
        <f>D31+G31-H31</f>
        <v>2889.5308037735085</v>
      </c>
      <c r="D32" s="17">
        <f>C32+(C32*0.04)</f>
        <v>3005.1120359244487</v>
      </c>
      <c r="E32" s="17">
        <f>C32/3250</f>
        <v>0.88908640116107951</v>
      </c>
      <c r="F32" s="28">
        <f>(D32-C32)/E32</f>
        <v>129.99999999999983</v>
      </c>
      <c r="G32" s="18"/>
      <c r="H32" s="80">
        <f>(D32-C19)*0.35</f>
        <v>394.84477361997295</v>
      </c>
      <c r="I32" s="19">
        <f>E32*50/C32</f>
        <v>1.5384615384615384E-2</v>
      </c>
      <c r="J32" s="87"/>
      <c r="K32" s="89">
        <v>1.5633041648917496</v>
      </c>
      <c r="L32" s="104" t="s">
        <v>38</v>
      </c>
      <c r="M32" s="105"/>
      <c r="N32" s="105"/>
      <c r="O32" s="105"/>
      <c r="P32" s="105"/>
      <c r="Q32" s="105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9">
        <v>7</v>
      </c>
      <c r="B34" s="81">
        <f>B32+7</f>
        <v>43114</v>
      </c>
      <c r="C34" s="20">
        <f>D32+G32-H32</f>
        <v>2610.2672623044759</v>
      </c>
      <c r="D34" s="17">
        <f>C34+(C34*0.04)</f>
        <v>2714.6779527966551</v>
      </c>
      <c r="E34" s="17">
        <f>C34/3250</f>
        <v>0.8031591576321464</v>
      </c>
      <c r="F34" s="28">
        <f>(D34-C34)/E34</f>
        <v>130.00000000000011</v>
      </c>
      <c r="G34" s="18"/>
      <c r="H34" s="18"/>
      <c r="I34" s="19">
        <f>E34*50/C34</f>
        <v>1.5384615384615382E-2</v>
      </c>
      <c r="J34" s="87"/>
      <c r="K34" s="89">
        <v>1.6658363314874196</v>
      </c>
    </row>
    <row r="35" spans="1:17">
      <c r="A35" s="100"/>
      <c r="B35" s="81">
        <f>B34+7</f>
        <v>43121</v>
      </c>
      <c r="C35" s="20">
        <f>D34+G34-H34</f>
        <v>2714.6779527966551</v>
      </c>
      <c r="D35" s="17">
        <f>C35+(C35*0.04)</f>
        <v>2823.2650709085215</v>
      </c>
      <c r="E35" s="17">
        <f>C35/3250</f>
        <v>0.83528552393743227</v>
      </c>
      <c r="F35" s="28">
        <f>(D35-C35)/E35</f>
        <v>130.00000000000026</v>
      </c>
      <c r="G35" s="18"/>
      <c r="H35" s="18"/>
      <c r="I35" s="19">
        <f>E35*50/C35</f>
        <v>1.5384615384615384E-2</v>
      </c>
      <c r="J35" s="87"/>
      <c r="K35" s="89">
        <v>1.7724697847469164</v>
      </c>
    </row>
    <row r="36" spans="1:17">
      <c r="A36" s="100"/>
      <c r="B36" s="81">
        <f>B35+7</f>
        <v>43128</v>
      </c>
      <c r="C36" s="20">
        <f>D35+G35-H35</f>
        <v>2823.2650709085215</v>
      </c>
      <c r="D36" s="17">
        <f>C36+(C36*0.04)</f>
        <v>2936.1956737448622</v>
      </c>
      <c r="E36" s="17">
        <f>C36/3250</f>
        <v>0.86869694489492966</v>
      </c>
      <c r="F36" s="28">
        <f>(D36-C36)/E36</f>
        <v>129.99999999999989</v>
      </c>
      <c r="G36" s="18"/>
      <c r="H36" s="18"/>
      <c r="I36" s="19">
        <f>E36*50/C36</f>
        <v>1.5384615384615385E-2</v>
      </c>
      <c r="J36" s="87"/>
      <c r="K36" s="89">
        <v>1.8833685761367933</v>
      </c>
    </row>
    <row r="37" spans="1:17" ht="13.5" thickBot="1">
      <c r="A37" s="101"/>
      <c r="B37" s="81">
        <f>B36+7</f>
        <v>43135</v>
      </c>
      <c r="C37" s="20">
        <f>D36+G36-H36</f>
        <v>2936.1956737448622</v>
      </c>
      <c r="D37" s="17">
        <f>C37+(C37*0.04)</f>
        <v>3053.6435006946567</v>
      </c>
      <c r="E37" s="17">
        <f>C37/3250</f>
        <v>0.90344482269072679</v>
      </c>
      <c r="F37" s="28">
        <f>(D37-C37)/E37</f>
        <v>130</v>
      </c>
      <c r="G37" s="80"/>
      <c r="H37" s="80"/>
      <c r="I37" s="19">
        <f>E37*50/C37</f>
        <v>1.5384615384615385E-2</v>
      </c>
      <c r="J37" s="87"/>
      <c r="K37" s="89">
        <v>1.9987033191822652</v>
      </c>
      <c r="L37" s="102"/>
      <c r="M37" s="103"/>
      <c r="N37" s="103"/>
      <c r="O37" s="103"/>
      <c r="P37" s="103"/>
      <c r="Q37" s="103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9">
        <v>8</v>
      </c>
      <c r="B39" s="81">
        <f>B37+7</f>
        <v>43142</v>
      </c>
      <c r="C39" s="20">
        <f>D37+G37-H37</f>
        <v>3053.6435006946567</v>
      </c>
      <c r="D39" s="17">
        <f>C39+(C39*0.04)</f>
        <v>3175.7892407224431</v>
      </c>
      <c r="E39" s="17">
        <f>C39/3250</f>
        <v>0.93958261559835587</v>
      </c>
      <c r="F39" s="28">
        <f>(D39-C39)/E39</f>
        <v>130.00000000000011</v>
      </c>
      <c r="G39" s="18"/>
      <c r="H39" s="18"/>
      <c r="I39" s="19">
        <f>E39*50/C39</f>
        <v>1.5384615384615385E-2</v>
      </c>
      <c r="J39" s="87"/>
      <c r="K39" s="89">
        <v>2.1186514519495558</v>
      </c>
    </row>
    <row r="40" spans="1:17">
      <c r="A40" s="100"/>
      <c r="B40" s="81">
        <f>B39+7</f>
        <v>43149</v>
      </c>
      <c r="C40" s="20">
        <f>D39+G39-H39</f>
        <v>3175.7892407224431</v>
      </c>
      <c r="D40" s="17">
        <f>C40+(C40*0.04)</f>
        <v>3302.8208103513407</v>
      </c>
      <c r="E40" s="17">
        <f>C40/3250</f>
        <v>0.97716592022229021</v>
      </c>
      <c r="F40" s="28">
        <f>(D40-C40)/E40</f>
        <v>129.99999999999989</v>
      </c>
      <c r="G40" s="18"/>
      <c r="H40" s="18"/>
      <c r="I40" s="19">
        <f>E40*50/C40</f>
        <v>1.5384615384615385E-2</v>
      </c>
      <c r="J40" s="87"/>
      <c r="K40" s="89">
        <v>2.2433975100275378</v>
      </c>
    </row>
    <row r="41" spans="1:17">
      <c r="A41" s="100"/>
      <c r="B41" s="81">
        <f>B40+7</f>
        <v>43156</v>
      </c>
      <c r="C41" s="20">
        <f>D40+G40-H40</f>
        <v>3302.8208103513407</v>
      </c>
      <c r="D41" s="17">
        <f>C41+(C41*0.04)</f>
        <v>3434.9336427653943</v>
      </c>
      <c r="E41" s="17">
        <f>C41/3250</f>
        <v>1.0162525570311818</v>
      </c>
      <c r="F41" s="28">
        <f>(D41-C41)/E41</f>
        <v>130</v>
      </c>
      <c r="G41" s="18"/>
      <c r="H41" s="18"/>
      <c r="I41" s="19">
        <f>E41*50/C41</f>
        <v>1.5384615384615384E-2</v>
      </c>
      <c r="J41" s="87"/>
      <c r="K41" s="89">
        <v>2.3731334104286392</v>
      </c>
    </row>
    <row r="42" spans="1:17" ht="13.5" thickBot="1">
      <c r="A42" s="101"/>
      <c r="B42" s="81">
        <f>B41+7</f>
        <v>43163</v>
      </c>
      <c r="C42" s="20">
        <f>D41+G41-H41</f>
        <v>3434.9336427653943</v>
      </c>
      <c r="D42" s="17">
        <f>C42+(C42*0.04)</f>
        <v>3572.3309884760101</v>
      </c>
      <c r="E42" s="17">
        <f>C42/3250</f>
        <v>1.0569026593124291</v>
      </c>
      <c r="F42" s="28">
        <f>(D42-C42)/E42</f>
        <v>130.00000000000003</v>
      </c>
      <c r="G42" s="80"/>
      <c r="H42" s="80"/>
      <c r="I42" s="19">
        <f>E42*50/C42</f>
        <v>1.5384615384615385E-2</v>
      </c>
      <c r="J42" s="87"/>
      <c r="K42" s="89">
        <v>2.5080587468457849</v>
      </c>
      <c r="L42" s="102"/>
      <c r="M42" s="103"/>
      <c r="N42" s="103"/>
      <c r="O42" s="103"/>
      <c r="P42" s="103"/>
      <c r="Q42" s="103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9">
        <v>9</v>
      </c>
      <c r="B44" s="81">
        <f>B42+7</f>
        <v>43170</v>
      </c>
      <c r="C44" s="20">
        <f>D42+G42-H42</f>
        <v>3572.3309884760101</v>
      </c>
      <c r="D44" s="17">
        <f>C44+(C44*0.04)</f>
        <v>3715.2242280150504</v>
      </c>
      <c r="E44" s="17">
        <f>C44/3250</f>
        <v>1.0991787656849261</v>
      </c>
      <c r="F44" s="28">
        <f>(D44-C44)/E44</f>
        <v>129.99999999999983</v>
      </c>
      <c r="G44" s="18"/>
      <c r="H44" s="18"/>
      <c r="I44" s="19">
        <f>E44*50/C44</f>
        <v>1.5384615384615384E-2</v>
      </c>
      <c r="J44" s="87"/>
      <c r="K44" s="89">
        <v>2.648381096719616</v>
      </c>
    </row>
    <row r="45" spans="1:17">
      <c r="A45" s="100"/>
      <c r="B45" s="81">
        <f>B44+7</f>
        <v>43177</v>
      </c>
      <c r="C45" s="20">
        <f>D44+G44-H44</f>
        <v>3715.2242280150504</v>
      </c>
      <c r="D45" s="17">
        <f>C45+(C45*0.04)</f>
        <v>3863.8331971356524</v>
      </c>
      <c r="E45" s="17">
        <f>C45/3250</f>
        <v>1.1431459163123232</v>
      </c>
      <c r="F45" s="28">
        <f>(D45-C45)/E45</f>
        <v>130.00000000000006</v>
      </c>
      <c r="G45" s="18"/>
      <c r="H45" s="18"/>
      <c r="I45" s="19">
        <f>E45*50/C45</f>
        <v>1.5384615384615384E-2</v>
      </c>
      <c r="J45" s="87"/>
      <c r="K45" s="89">
        <v>2.7943163405884008</v>
      </c>
    </row>
    <row r="46" spans="1:17">
      <c r="A46" s="100"/>
      <c r="B46" s="81">
        <f>B45+7</f>
        <v>43184</v>
      </c>
      <c r="C46" s="20">
        <f>D45+G45-H45</f>
        <v>3863.8331971356524</v>
      </c>
      <c r="D46" s="17">
        <f>C46+(C46*0.04)</f>
        <v>4018.3865250210783</v>
      </c>
      <c r="E46" s="17">
        <f>C46/3250</f>
        <v>1.1888717529648161</v>
      </c>
      <c r="F46" s="28">
        <f>(D46-C46)/E46</f>
        <v>129.99999999999986</v>
      </c>
      <c r="G46" s="18"/>
      <c r="H46" s="18"/>
      <c r="I46" s="19">
        <f>E46*50/C46</f>
        <v>1.5384615384615384E-2</v>
      </c>
      <c r="J46" s="87"/>
      <c r="K46" s="89">
        <v>2.9460889942119364</v>
      </c>
    </row>
    <row r="47" spans="1:17" ht="13.5" thickBot="1">
      <c r="A47" s="101"/>
      <c r="B47" s="81">
        <f>B46+7</f>
        <v>43191</v>
      </c>
      <c r="C47" s="20">
        <f>D46+G46-H46</f>
        <v>4018.3865250210783</v>
      </c>
      <c r="D47" s="17">
        <f>C47+(C47*0.04)</f>
        <v>4179.1219860219217</v>
      </c>
      <c r="E47" s="17">
        <f>C47/3250</f>
        <v>1.2364266230834087</v>
      </c>
      <c r="F47" s="28">
        <f>(D47-C47)/E47</f>
        <v>130.00000000000014</v>
      </c>
      <c r="G47" s="80"/>
      <c r="H47" s="80">
        <f>(D47-C34)*0.35</f>
        <v>549.09915330110596</v>
      </c>
      <c r="I47" s="19">
        <f>E47*50/C47</f>
        <v>1.5384615384615385E-2</v>
      </c>
      <c r="J47" s="87"/>
      <c r="K47" s="89">
        <v>3.1039325539804139</v>
      </c>
      <c r="L47" s="104" t="s">
        <v>38</v>
      </c>
      <c r="M47" s="105"/>
      <c r="N47" s="105"/>
      <c r="O47" s="105"/>
      <c r="P47" s="105"/>
      <c r="Q47" s="105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9">
        <v>10</v>
      </c>
      <c r="B49" s="81">
        <f>B47+7</f>
        <v>43198</v>
      </c>
      <c r="C49" s="20">
        <f>D47+G47-H47</f>
        <v>3630.0228327208156</v>
      </c>
      <c r="D49" s="17">
        <f>C49+(C49*0.04)</f>
        <v>3775.2237460296483</v>
      </c>
      <c r="E49" s="17">
        <f>C49/3250</f>
        <v>1.1169301023756355</v>
      </c>
      <c r="F49" s="28">
        <f>(D49-C49)/E49</f>
        <v>130.00000000000009</v>
      </c>
      <c r="G49" s="18"/>
      <c r="H49" s="18"/>
      <c r="I49" s="19">
        <f>E49*50/C49</f>
        <v>1.5384615384615384E-2</v>
      </c>
      <c r="J49" s="87"/>
      <c r="K49" s="89">
        <v>3.2680898561396305</v>
      </c>
    </row>
    <row r="50" spans="1:17">
      <c r="A50" s="100"/>
      <c r="B50" s="81">
        <f>B49+7</f>
        <v>43205</v>
      </c>
      <c r="C50" s="20">
        <f>D49+G49-H49</f>
        <v>3775.2237460296483</v>
      </c>
      <c r="D50" s="17">
        <f>C50+(C50*0.04)</f>
        <v>3926.232695870834</v>
      </c>
      <c r="E50" s="17">
        <f>C50/3250</f>
        <v>1.1616073064706609</v>
      </c>
      <c r="F50" s="28">
        <f>(D50-C50)/E50</f>
        <v>129.99999999999986</v>
      </c>
      <c r="G50" s="18"/>
      <c r="H50" s="18"/>
      <c r="I50" s="19">
        <f>E50*50/C50</f>
        <v>1.5384615384615384E-2</v>
      </c>
      <c r="J50" s="87"/>
      <c r="K50" s="89">
        <v>3.4388134503852159</v>
      </c>
    </row>
    <row r="51" spans="1:17">
      <c r="A51" s="100"/>
      <c r="B51" s="81">
        <f>B50+7</f>
        <v>43212</v>
      </c>
      <c r="C51" s="20">
        <f>D50+G50-H50</f>
        <v>3926.232695870834</v>
      </c>
      <c r="D51" s="17">
        <f>C51+(C51*0.04)</f>
        <v>4083.2820037056672</v>
      </c>
      <c r="E51" s="17">
        <f>C51/3250</f>
        <v>1.2080715987294874</v>
      </c>
      <c r="F51" s="28">
        <f>(D51-C51)/E51</f>
        <v>129.9999999999998</v>
      </c>
      <c r="G51" s="18"/>
      <c r="H51" s="18"/>
      <c r="I51" s="19">
        <f>E51*50/C51</f>
        <v>1.5384615384615385E-2</v>
      </c>
      <c r="J51" s="87"/>
      <c r="K51" s="89">
        <v>3.6163659884006245</v>
      </c>
    </row>
    <row r="52" spans="1:17" ht="13.5" thickBot="1">
      <c r="A52" s="101"/>
      <c r="B52" s="81">
        <f>B51+7</f>
        <v>43219</v>
      </c>
      <c r="C52" s="20">
        <f>D51+G51-H51</f>
        <v>4083.2820037056672</v>
      </c>
      <c r="D52" s="17">
        <f>C52+(C52*0.04)</f>
        <v>4246.6132838538942</v>
      </c>
      <c r="E52" s="17">
        <f>C52/3250</f>
        <v>1.2563944626786667</v>
      </c>
      <c r="F52" s="28">
        <f>(D52-C52)/E52</f>
        <v>130.00000000000031</v>
      </c>
      <c r="G52" s="80"/>
      <c r="H52" s="80"/>
      <c r="I52" s="19">
        <f>E52*50/C52</f>
        <v>1.5384615384615384E-2</v>
      </c>
      <c r="J52" s="87"/>
      <c r="K52" s="89">
        <v>3.8010206279366492</v>
      </c>
      <c r="L52" s="102"/>
      <c r="M52" s="103"/>
      <c r="N52" s="103"/>
      <c r="O52" s="103"/>
      <c r="P52" s="103"/>
      <c r="Q52" s="103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9">
        <v>11</v>
      </c>
      <c r="B54" s="81">
        <f>B52+7</f>
        <v>43226</v>
      </c>
      <c r="C54" s="20">
        <f>D52+G52-H52</f>
        <v>4246.6132838538942</v>
      </c>
      <c r="D54" s="17">
        <f>C54+(C54*0.04)</f>
        <v>4416.4778152080498</v>
      </c>
      <c r="E54" s="17">
        <f>C54/3250</f>
        <v>1.3066502411858136</v>
      </c>
      <c r="F54" s="28">
        <f>(D54-C54)/E54</f>
        <v>129.99999999999986</v>
      </c>
      <c r="G54" s="18"/>
      <c r="H54" s="18"/>
      <c r="I54" s="19">
        <f>E54*50/C54</f>
        <v>1.5384615384615384E-2</v>
      </c>
      <c r="J54" s="87"/>
      <c r="K54" s="89">
        <v>3.9930614530541151</v>
      </c>
    </row>
    <row r="55" spans="1:17">
      <c r="A55" s="100"/>
      <c r="B55" s="81">
        <f>B54+7</f>
        <v>43233</v>
      </c>
      <c r="C55" s="20">
        <f>D54+G54-H54</f>
        <v>4416.4778152080498</v>
      </c>
      <c r="D55" s="17">
        <f>C55+(C55*0.04)</f>
        <v>4593.136927816372</v>
      </c>
      <c r="E55" s="17">
        <f>C55/3250</f>
        <v>1.3589162508332462</v>
      </c>
      <c r="F55" s="28">
        <f>(D55-C55)/E55</f>
        <v>130.00000000000011</v>
      </c>
      <c r="G55" s="18"/>
      <c r="H55" s="18"/>
      <c r="I55" s="19">
        <f>E55*50/C55</f>
        <v>1.5384615384615385E-2</v>
      </c>
      <c r="J55" s="87"/>
      <c r="K55" s="89">
        <v>4.1927839111762797</v>
      </c>
    </row>
    <row r="56" spans="1:17">
      <c r="A56" s="100"/>
      <c r="B56" s="81">
        <f>B55+7</f>
        <v>43240</v>
      </c>
      <c r="C56" s="20">
        <f>D55+G55-H55</f>
        <v>4593.136927816372</v>
      </c>
      <c r="D56" s="17">
        <f>C56+(C56*0.04)</f>
        <v>4776.8624049290265</v>
      </c>
      <c r="E56" s="17">
        <f>C56/3250</f>
        <v>1.4132729008665761</v>
      </c>
      <c r="F56" s="28">
        <f>(D56-C56)/E56</f>
        <v>129.99999999999974</v>
      </c>
      <c r="G56" s="18"/>
      <c r="H56" s="18"/>
      <c r="I56" s="19">
        <f>E56*50/C56</f>
        <v>1.5384615384615384E-2</v>
      </c>
      <c r="J56" s="87"/>
      <c r="K56" s="89">
        <v>4.4004952676233309</v>
      </c>
    </row>
    <row r="57" spans="1:17" ht="13.5" thickBot="1">
      <c r="A57" s="101"/>
      <c r="B57" s="81">
        <f>B56+7</f>
        <v>43247</v>
      </c>
      <c r="C57" s="20">
        <f>D56+G56-H56</f>
        <v>4776.8624049290265</v>
      </c>
      <c r="D57" s="17">
        <f>C57+(C57*0.04)</f>
        <v>4967.9369011261879</v>
      </c>
      <c r="E57" s="17">
        <f>C57/3250</f>
        <v>1.4698038169012388</v>
      </c>
      <c r="F57" s="28">
        <f>(D57-C57)/E57</f>
        <v>130.0000000000002</v>
      </c>
      <c r="G57" s="80"/>
      <c r="H57" s="80"/>
      <c r="I57" s="19">
        <f>E57*50/C57</f>
        <v>1.5384615384615384E-2</v>
      </c>
      <c r="J57" s="87"/>
      <c r="K57" s="89">
        <v>4.6165150783282645</v>
      </c>
      <c r="L57" s="102"/>
      <c r="M57" s="103"/>
      <c r="N57" s="103"/>
      <c r="O57" s="103"/>
      <c r="P57" s="103"/>
      <c r="Q57" s="103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9">
        <v>12</v>
      </c>
      <c r="B59" s="81">
        <f>B57+7</f>
        <v>43254</v>
      </c>
      <c r="C59" s="20">
        <f>D57+G57-H57</f>
        <v>4967.9369011261879</v>
      </c>
      <c r="D59" s="17">
        <f>C59+(C59*0.04)</f>
        <v>5166.654377171235</v>
      </c>
      <c r="E59" s="17">
        <f>C59/3250</f>
        <v>1.5285959695772886</v>
      </c>
      <c r="F59" s="28">
        <f>(D59-C59)/E59</f>
        <v>129.99999999999972</v>
      </c>
      <c r="G59" s="18"/>
      <c r="H59" s="18"/>
      <c r="I59" s="19">
        <f>E59*50/C59</f>
        <v>1.5384615384615384E-2</v>
      </c>
      <c r="J59" s="87"/>
      <c r="K59" s="89">
        <v>4.8411756814613947</v>
      </c>
    </row>
    <row r="60" spans="1:17">
      <c r="A60" s="100"/>
      <c r="B60" s="81">
        <f>B59+7</f>
        <v>43261</v>
      </c>
      <c r="C60" s="20">
        <f>D59+G59-H59</f>
        <v>5166.654377171235</v>
      </c>
      <c r="D60" s="17">
        <f>C60+(C60*0.04)</f>
        <v>5373.3205522580847</v>
      </c>
      <c r="E60" s="17">
        <f>C60/3250</f>
        <v>1.58973980836038</v>
      </c>
      <c r="F60" s="28">
        <f>(D60-C60)/E60</f>
        <v>130.00000000000023</v>
      </c>
      <c r="G60" s="18"/>
      <c r="H60" s="18"/>
      <c r="I60" s="19">
        <f>E60*50/C60</f>
        <v>1.5384615384615385E-2</v>
      </c>
      <c r="J60" s="87"/>
      <c r="K60" s="89">
        <v>5.0748227087198501</v>
      </c>
    </row>
    <row r="61" spans="1:17">
      <c r="A61" s="100"/>
      <c r="B61" s="81">
        <f>B60+7</f>
        <v>43268</v>
      </c>
      <c r="C61" s="20">
        <f>D60+G60-H60</f>
        <v>5373.3205522580847</v>
      </c>
      <c r="D61" s="17">
        <f>C61+(C61*0.04)</f>
        <v>5588.2533743484082</v>
      </c>
      <c r="E61" s="17">
        <f>C61/3250</f>
        <v>1.6533294006947954</v>
      </c>
      <c r="F61" s="28">
        <f>(D61-C61)/E61</f>
        <v>130.00000000000006</v>
      </c>
      <c r="G61" s="18"/>
      <c r="H61" s="18"/>
      <c r="I61" s="19">
        <f>E61*50/C61</f>
        <v>1.5384615384615385E-2</v>
      </c>
      <c r="J61" s="87"/>
      <c r="K61" s="89">
        <v>5.3178156170686446</v>
      </c>
    </row>
    <row r="62" spans="1:17" ht="13.5" thickBot="1">
      <c r="A62" s="101"/>
      <c r="B62" s="81">
        <f>B61+7</f>
        <v>43275</v>
      </c>
      <c r="C62" s="20">
        <f>D61+G61-H61</f>
        <v>5588.2533743484082</v>
      </c>
      <c r="D62" s="17">
        <f>C62+(C62*0.04)</f>
        <v>5811.7835093223448</v>
      </c>
      <c r="E62" s="17">
        <f>C62/3250</f>
        <v>1.7194625767225871</v>
      </c>
      <c r="F62" s="28">
        <f>(D62-C62)/E62</f>
        <v>130.00000000000014</v>
      </c>
      <c r="G62" s="80"/>
      <c r="H62" s="80">
        <f>(D62-C49)*0.35</f>
        <v>763.61623681053516</v>
      </c>
      <c r="I62" s="19">
        <f>E62*50/C62</f>
        <v>1.5384615384615384E-2</v>
      </c>
      <c r="J62" s="87"/>
      <c r="K62" s="89">
        <v>5.5705282417513899</v>
      </c>
      <c r="L62" s="104" t="s">
        <v>38</v>
      </c>
      <c r="M62" s="105"/>
      <c r="N62" s="105"/>
      <c r="O62" s="105"/>
      <c r="P62" s="105"/>
      <c r="Q62" s="105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9">
        <v>13</v>
      </c>
      <c r="B64" s="81">
        <f>B62+7</f>
        <v>43282</v>
      </c>
      <c r="C64" s="20">
        <f>D62+G62-H62</f>
        <v>5048.1672725118096</v>
      </c>
      <c r="D64" s="17">
        <f>C64+(C64*0.04)</f>
        <v>5250.0939634122824</v>
      </c>
      <c r="E64" s="17">
        <f>C64/3250</f>
        <v>1.5532822376959414</v>
      </c>
      <c r="F64" s="28">
        <f>(D64-C64)/E64</f>
        <v>130.00000000000023</v>
      </c>
      <c r="G64" s="17"/>
      <c r="H64" s="79"/>
      <c r="I64" s="19">
        <f>E64*50/C64</f>
        <v>1.5384615384615384E-2</v>
      </c>
      <c r="J64" s="87"/>
      <c r="K64" s="89">
        <v>5.8333493714214457</v>
      </c>
    </row>
    <row r="65" spans="1:17">
      <c r="A65" s="100"/>
      <c r="B65" s="81">
        <f>B64+7</f>
        <v>43289</v>
      </c>
      <c r="C65" s="20">
        <f>D64+G64-H64</f>
        <v>5250.0939634122824</v>
      </c>
      <c r="D65" s="17">
        <f>C65+(C65*0.04)</f>
        <v>5460.0977219487741</v>
      </c>
      <c r="E65" s="17">
        <f>C65/3250</f>
        <v>1.6154135272037793</v>
      </c>
      <c r="F65" s="28">
        <f>(D65-C65)/E65</f>
        <v>130.00000000000023</v>
      </c>
      <c r="G65" s="17"/>
      <c r="H65" s="79"/>
      <c r="I65" s="19">
        <f>E65*50/C65</f>
        <v>1.5384615384615384E-2</v>
      </c>
      <c r="J65" s="87"/>
      <c r="K65" s="89">
        <v>6.1066833462783032</v>
      </c>
    </row>
    <row r="66" spans="1:17">
      <c r="A66" s="100"/>
      <c r="B66" s="81">
        <f>B65+7</f>
        <v>43296</v>
      </c>
      <c r="C66" s="20">
        <f>D65+G65-H65</f>
        <v>5460.0977219487741</v>
      </c>
      <c r="D66" s="17">
        <f>C66+(C66*0.04)</f>
        <v>5678.501630826725</v>
      </c>
      <c r="E66" s="17">
        <f>C66/3250</f>
        <v>1.6800300682919305</v>
      </c>
      <c r="F66" s="28">
        <f>(D66-C66)/E66</f>
        <v>129.99999999999997</v>
      </c>
      <c r="G66" s="17"/>
      <c r="H66" s="79"/>
      <c r="I66" s="19">
        <f>E66*50/C66</f>
        <v>1.5384615384615385E-2</v>
      </c>
      <c r="J66" s="87"/>
      <c r="K66" s="89">
        <v>6.3909506801294356</v>
      </c>
    </row>
    <row r="67" spans="1:17" ht="13.5" thickBot="1">
      <c r="A67" s="101"/>
      <c r="B67" s="81">
        <f>B66+7</f>
        <v>43303</v>
      </c>
      <c r="C67" s="20">
        <f>D66+G66-H66</f>
        <v>5678.501630826725</v>
      </c>
      <c r="D67" s="17">
        <f>C67+(C67*0.04)</f>
        <v>5905.6416960597944</v>
      </c>
      <c r="E67" s="17">
        <f>C67/3250</f>
        <v>1.7472312710236078</v>
      </c>
      <c r="F67" s="28">
        <f>(D67-C67)/E67</f>
        <v>130.00000000000026</v>
      </c>
      <c r="G67" s="80"/>
      <c r="H67" s="80"/>
      <c r="I67" s="19">
        <f>E67*50/C67</f>
        <v>1.5384615384615384E-2</v>
      </c>
      <c r="J67" s="87"/>
      <c r="K67" s="89">
        <v>6.6865887073346126</v>
      </c>
      <c r="L67" s="102"/>
      <c r="M67" s="103"/>
      <c r="N67" s="103"/>
      <c r="O67" s="103"/>
      <c r="P67" s="103"/>
      <c r="Q67" s="103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9">
        <v>14</v>
      </c>
      <c r="B69" s="81">
        <f>B67+7</f>
        <v>43310</v>
      </c>
      <c r="C69" s="20">
        <f>D67+G67-H67</f>
        <v>5905.6416960597944</v>
      </c>
      <c r="D69" s="17">
        <f>C69+(C69*0.04)</f>
        <v>6141.8673639021863</v>
      </c>
      <c r="E69" s="17">
        <f>C69/3250</f>
        <v>1.8171205218645521</v>
      </c>
      <c r="F69" s="28">
        <f>(D69-C69)/E69</f>
        <v>130.00000000000006</v>
      </c>
      <c r="G69" s="18"/>
      <c r="H69" s="18"/>
      <c r="I69" s="19">
        <f>E69*50/C69</f>
        <v>1.5384615384615384E-2</v>
      </c>
      <c r="J69" s="87"/>
      <c r="K69" s="89">
        <v>6.9940522556279978</v>
      </c>
    </row>
    <row r="70" spans="1:17">
      <c r="A70" s="100"/>
      <c r="B70" s="81">
        <f>B69+7</f>
        <v>43317</v>
      </c>
      <c r="C70" s="20">
        <f>D69+G69-H69</f>
        <v>6141.8673639021863</v>
      </c>
      <c r="D70" s="17">
        <f>C70+(C70*0.04)</f>
        <v>6387.5420584582735</v>
      </c>
      <c r="E70" s="17">
        <f>C70/3250</f>
        <v>1.8898053427391341</v>
      </c>
      <c r="F70" s="28">
        <f>(D70-C70)/E70</f>
        <v>129.99999999999986</v>
      </c>
      <c r="G70" s="18"/>
      <c r="H70" s="18"/>
      <c r="I70" s="19">
        <f>E70*50/C70</f>
        <v>1.5384615384615384E-2</v>
      </c>
      <c r="J70" s="87"/>
      <c r="K70" s="89">
        <v>7.3138143458531175</v>
      </c>
    </row>
    <row r="71" spans="1:17">
      <c r="A71" s="100"/>
      <c r="B71" s="81">
        <f>B70+7</f>
        <v>43324</v>
      </c>
      <c r="C71" s="20">
        <f>D70+G70-H70</f>
        <v>6387.5420584582735</v>
      </c>
      <c r="D71" s="17">
        <f>C71+(C71*0.04)</f>
        <v>6643.0437407966047</v>
      </c>
      <c r="E71" s="17">
        <f>C71/3250</f>
        <v>1.9653975564486996</v>
      </c>
      <c r="F71" s="28">
        <f>(D71-C71)/E71</f>
        <v>130.00000000000011</v>
      </c>
      <c r="G71" s="18"/>
      <c r="H71" s="18"/>
      <c r="I71" s="19">
        <f>E71*50/C71</f>
        <v>1.5384615384615385E-2</v>
      </c>
      <c r="J71" s="87"/>
      <c r="K71" s="89">
        <v>7.6463669196872415</v>
      </c>
    </row>
    <row r="72" spans="1:17" ht="13.5" thickBot="1">
      <c r="A72" s="101"/>
      <c r="B72" s="81">
        <f>B71+7</f>
        <v>43331</v>
      </c>
      <c r="C72" s="20">
        <f>D71+G71-H71</f>
        <v>6643.0437407966047</v>
      </c>
      <c r="D72" s="17">
        <f>C72+(C72*0.04)</f>
        <v>6908.7654904284691</v>
      </c>
      <c r="E72" s="17">
        <f>C72/3250</f>
        <v>2.0440134587066474</v>
      </c>
      <c r="F72" s="28">
        <f>(D72-C72)/E72</f>
        <v>130.00000000000014</v>
      </c>
      <c r="G72" s="80"/>
      <c r="H72" s="80"/>
      <c r="I72" s="19">
        <f>E72*50/C72</f>
        <v>1.5384615384615382E-2</v>
      </c>
      <c r="J72" s="87"/>
      <c r="K72" s="89">
        <v>7.9922215964747316</v>
      </c>
      <c r="L72" s="102"/>
      <c r="M72" s="103"/>
      <c r="N72" s="103"/>
      <c r="O72" s="103"/>
      <c r="P72" s="103"/>
      <c r="Q72" s="103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9">
        <v>15</v>
      </c>
      <c r="B74" s="81">
        <f>B72+7</f>
        <v>43338</v>
      </c>
      <c r="C74" s="20">
        <f>D72+G72-H72</f>
        <v>6908.7654904284691</v>
      </c>
      <c r="D74" s="17">
        <f>C74+(C74*0.04)</f>
        <v>7185.1161100456075</v>
      </c>
      <c r="E74" s="17">
        <f>C74/3250</f>
        <v>2.1257739970549134</v>
      </c>
      <c r="F74" s="28">
        <f>(D74-C74)/E74</f>
        <v>129.99999999999983</v>
      </c>
      <c r="G74" s="18"/>
      <c r="H74" s="18"/>
      <c r="I74" s="19">
        <f>E74*50/C74</f>
        <v>1.5384615384615382E-2</v>
      </c>
      <c r="J74" s="87"/>
      <c r="K74" s="89">
        <v>8.3519104603337215</v>
      </c>
    </row>
    <row r="75" spans="1:17">
      <c r="A75" s="100"/>
      <c r="B75" s="81">
        <f>B74+7</f>
        <v>43345</v>
      </c>
      <c r="C75" s="20">
        <f>D74+G74-H74</f>
        <v>7185.1161100456075</v>
      </c>
      <c r="D75" s="17">
        <f>C75+(C75*0.04)</f>
        <v>7472.5207544474315</v>
      </c>
      <c r="E75" s="17">
        <f>C75/3250</f>
        <v>2.21080495693711</v>
      </c>
      <c r="F75" s="28">
        <f>(D75-C75)/E75</f>
        <v>129.99999999999989</v>
      </c>
      <c r="G75" s="18"/>
      <c r="H75" s="18"/>
      <c r="I75" s="19">
        <f>E75*50/C75</f>
        <v>1.5384615384615384E-2</v>
      </c>
      <c r="J75" s="87"/>
      <c r="K75" s="89">
        <v>8.7259868787470722</v>
      </c>
    </row>
    <row r="76" spans="1:17">
      <c r="A76" s="100"/>
      <c r="B76" s="81">
        <f>B75+7</f>
        <v>43352</v>
      </c>
      <c r="C76" s="20">
        <f>D75+G75-H75</f>
        <v>7472.5207544474315</v>
      </c>
      <c r="D76" s="17">
        <f>C76+(C76*0.04)</f>
        <v>7771.4215846253292</v>
      </c>
      <c r="E76" s="17">
        <f>C76/3250</f>
        <v>2.2992371552145943</v>
      </c>
      <c r="F76" s="28">
        <f>(D76-C76)/E76</f>
        <v>130.00000000000017</v>
      </c>
      <c r="G76" s="18"/>
      <c r="H76" s="18"/>
      <c r="I76" s="19">
        <f>E76*50/C76</f>
        <v>1.5384615384615384E-2</v>
      </c>
      <c r="J76" s="87"/>
      <c r="K76" s="89">
        <v>9.1150263538969547</v>
      </c>
    </row>
    <row r="77" spans="1:17" ht="13.5" thickBot="1">
      <c r="A77" s="101"/>
      <c r="B77" s="81">
        <f>B76+7</f>
        <v>43359</v>
      </c>
      <c r="C77" s="20">
        <f>D76+G76-H76</f>
        <v>7771.4215846253292</v>
      </c>
      <c r="D77" s="17">
        <f>C77+(C77*0.04)</f>
        <v>8082.2784480103419</v>
      </c>
      <c r="E77" s="17">
        <f>C77/3250</f>
        <v>2.3912066414231781</v>
      </c>
      <c r="F77" s="28">
        <f>(D77-C77)/E77</f>
        <v>129.99999999999983</v>
      </c>
      <c r="G77" s="80"/>
      <c r="H77" s="80">
        <f>(D77-C64)*0.35</f>
        <v>1061.9389114244862</v>
      </c>
      <c r="I77" s="19">
        <f>E77*50/C77</f>
        <v>1.5384615384615385E-2</v>
      </c>
      <c r="J77" s="87"/>
      <c r="K77" s="89">
        <v>9.5196274080528323</v>
      </c>
      <c r="L77" s="104" t="s">
        <v>38</v>
      </c>
      <c r="M77" s="105"/>
      <c r="N77" s="105"/>
      <c r="O77" s="105"/>
      <c r="P77" s="105"/>
      <c r="Q77" s="105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9">
        <v>16</v>
      </c>
      <c r="B79" s="81">
        <f>B77+7</f>
        <v>43366</v>
      </c>
      <c r="C79" s="20">
        <f>D77+G77-H77</f>
        <v>7020.339536585856</v>
      </c>
      <c r="D79" s="17">
        <f>C79+(C79*0.04)</f>
        <v>7301.1531180492902</v>
      </c>
      <c r="E79" s="17">
        <f>C79/3250</f>
        <v>2.160104472795648</v>
      </c>
      <c r="F79" s="28">
        <f>(D79-C79)/E79</f>
        <v>130.00000000000003</v>
      </c>
      <c r="G79" s="18"/>
      <c r="H79" s="18"/>
      <c r="I79" s="19">
        <f>E79*50/C79</f>
        <v>1.5384615384615385E-2</v>
      </c>
      <c r="J79" s="87"/>
      <c r="K79" s="89">
        <v>9.9404125043749456</v>
      </c>
    </row>
    <row r="80" spans="1:17">
      <c r="A80" s="100"/>
      <c r="B80" s="81">
        <f>B79+7</f>
        <v>43373</v>
      </c>
      <c r="C80" s="20">
        <f>D79+G79-H79</f>
        <v>7301.1531180492902</v>
      </c>
      <c r="D80" s="17">
        <f>C80+(C80*0.04)</f>
        <v>7593.1992427712621</v>
      </c>
      <c r="E80" s="17">
        <f>C80/3250</f>
        <v>2.2465086517074737</v>
      </c>
      <c r="F80" s="28">
        <f>(D80-C80)/E80</f>
        <v>130.00000000000011</v>
      </c>
      <c r="G80" s="18"/>
      <c r="H80" s="18"/>
      <c r="I80" s="19">
        <f>E80*50/C80</f>
        <v>1.5384615384615384E-2</v>
      </c>
      <c r="J80" s="87"/>
      <c r="K80" s="89">
        <v>10.378029004549944</v>
      </c>
    </row>
    <row r="81" spans="1:17">
      <c r="A81" s="100"/>
      <c r="B81" s="81">
        <f>B80+7</f>
        <v>43380</v>
      </c>
      <c r="C81" s="20">
        <f>D80+G80-H80</f>
        <v>7593.1992427712621</v>
      </c>
      <c r="D81" s="17">
        <f>C81+(C81*0.04)</f>
        <v>7896.9272124821127</v>
      </c>
      <c r="E81" s="17">
        <f>C81/3250</f>
        <v>2.3363689977757729</v>
      </c>
      <c r="F81" s="28">
        <f>(D81-C81)/E81</f>
        <v>130.00000000000006</v>
      </c>
      <c r="G81" s="18"/>
      <c r="H81" s="18"/>
      <c r="I81" s="19">
        <f>E81*50/C81</f>
        <v>1.5384615384615385E-2</v>
      </c>
      <c r="J81" s="87"/>
      <c r="K81" s="89">
        <v>10.833150164731942</v>
      </c>
    </row>
    <row r="82" spans="1:17" ht="13.5" thickBot="1">
      <c r="A82" s="101"/>
      <c r="B82" s="81">
        <f>B81+7</f>
        <v>43387</v>
      </c>
      <c r="C82" s="20">
        <f>D81+G81-H81</f>
        <v>7896.9272124821127</v>
      </c>
      <c r="D82" s="17">
        <f>C82+(C82*0.04)</f>
        <v>8212.8043009813973</v>
      </c>
      <c r="E82" s="17">
        <f>C82/3250</f>
        <v>2.4298237576868038</v>
      </c>
      <c r="F82" s="28">
        <f>(D82-C82)/E82</f>
        <v>130.00000000000003</v>
      </c>
      <c r="G82" s="80"/>
      <c r="H82" s="80"/>
      <c r="I82" s="19">
        <f>E82*50/C82</f>
        <v>1.5384615384615384E-2</v>
      </c>
      <c r="J82" s="87"/>
      <c r="K82" s="89">
        <v>11.306476171321219</v>
      </c>
      <c r="L82" s="102"/>
      <c r="M82" s="103"/>
      <c r="N82" s="103"/>
      <c r="O82" s="103"/>
      <c r="P82" s="103"/>
      <c r="Q82" s="103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9">
        <v>17</v>
      </c>
      <c r="B84" s="81">
        <f>B82+7</f>
        <v>43394</v>
      </c>
      <c r="C84" s="20">
        <f>D82+G82-H82</f>
        <v>8212.8043009813973</v>
      </c>
      <c r="D84" s="17">
        <f>C84+(C84*0.04)</f>
        <v>8541.3164730206536</v>
      </c>
      <c r="E84" s="17">
        <f>C84/3250</f>
        <v>2.5270167079942762</v>
      </c>
      <c r="F84" s="28">
        <f>(D84-C84)/E84</f>
        <v>130.00000000000014</v>
      </c>
      <c r="G84" s="18"/>
      <c r="H84" s="18"/>
      <c r="I84" s="19">
        <f>E84*50/C84</f>
        <v>1.5384615384615385E-2</v>
      </c>
      <c r="J84" s="87"/>
      <c r="K84" s="89">
        <v>11.798735218174068</v>
      </c>
    </row>
    <row r="85" spans="1:17">
      <c r="A85" s="100"/>
      <c r="B85" s="81">
        <f>B84+7</f>
        <v>43401</v>
      </c>
      <c r="C85" s="20">
        <f>D84+G84-H84</f>
        <v>8541.3164730206536</v>
      </c>
      <c r="D85" s="17">
        <f>C85+(C85*0.04)</f>
        <v>8882.9691319414796</v>
      </c>
      <c r="E85" s="17">
        <f>C85/3250</f>
        <v>2.6280973763140474</v>
      </c>
      <c r="F85" s="28">
        <f>(D85-C85)/E85</f>
        <v>129.99999999999997</v>
      </c>
      <c r="G85" s="18"/>
      <c r="H85" s="18"/>
      <c r="I85" s="19">
        <f>E85*50/C85</f>
        <v>1.5384615384615385E-2</v>
      </c>
      <c r="J85" s="87"/>
      <c r="K85" s="89">
        <v>12.310684626901031</v>
      </c>
      <c r="L85" s="31"/>
      <c r="M85" s="31"/>
    </row>
    <row r="86" spans="1:17">
      <c r="A86" s="100"/>
      <c r="B86" s="81">
        <f>B85+7</f>
        <v>43408</v>
      </c>
      <c r="C86" s="20">
        <f>D85+G85-H85</f>
        <v>8882.9691319414796</v>
      </c>
      <c r="D86" s="17">
        <f>C86+(C86*0.04)</f>
        <v>9238.2878972191393</v>
      </c>
      <c r="E86" s="17">
        <f>C86/3250</f>
        <v>2.7332212713666091</v>
      </c>
      <c r="F86" s="28">
        <f>(D86-C86)/E86</f>
        <v>130.00000000000017</v>
      </c>
      <c r="G86" s="18"/>
      <c r="H86" s="18"/>
      <c r="I86" s="19">
        <f>E86*50/C86</f>
        <v>1.5384615384615385E-2</v>
      </c>
      <c r="J86" s="87"/>
      <c r="K86" s="89">
        <v>12.843112011977073</v>
      </c>
      <c r="L86" s="31"/>
      <c r="M86" s="31"/>
    </row>
    <row r="87" spans="1:17" ht="13.5" thickBot="1">
      <c r="A87" s="101"/>
      <c r="B87" s="81">
        <f>B86+7</f>
        <v>43415</v>
      </c>
      <c r="C87" s="20">
        <f>D86+G86-H86</f>
        <v>9238.2878972191393</v>
      </c>
      <c r="D87" s="17">
        <f>C87+(C87*0.04)</f>
        <v>9607.8194131079053</v>
      </c>
      <c r="E87" s="17">
        <f>C87/3250</f>
        <v>2.8425501222212737</v>
      </c>
      <c r="F87" s="28">
        <f>(D87-C87)/E87</f>
        <v>130.00000000000017</v>
      </c>
      <c r="G87" s="80"/>
      <c r="H87" s="80"/>
      <c r="I87" s="19">
        <f>E87*50/C87</f>
        <v>1.5384615384615385E-2</v>
      </c>
      <c r="J87" s="87"/>
      <c r="K87" s="89">
        <v>13.396836492456156</v>
      </c>
      <c r="L87" s="102"/>
      <c r="M87" s="103"/>
      <c r="N87" s="103"/>
      <c r="O87" s="103"/>
      <c r="P87" s="103"/>
      <c r="Q87" s="103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9">
        <v>18</v>
      </c>
      <c r="B89" s="81">
        <f>B87+7</f>
        <v>43422</v>
      </c>
      <c r="C89" s="20">
        <f>D87+G87-H87</f>
        <v>9607.8194131079053</v>
      </c>
      <c r="D89" s="17">
        <f>C89+(C89*0.04)</f>
        <v>9992.1321896322224</v>
      </c>
      <c r="E89" s="17">
        <f>C89/3250</f>
        <v>2.9562521271101247</v>
      </c>
      <c r="F89" s="28">
        <f>(D89-C89)/E89</f>
        <v>130.00000000000028</v>
      </c>
      <c r="G89" s="18"/>
      <c r="H89" s="18"/>
      <c r="I89" s="19">
        <f>E89*50/C89</f>
        <v>1.5384615384615384E-2</v>
      </c>
      <c r="J89" s="87"/>
      <c r="K89" s="89">
        <v>13.972709952154402</v>
      </c>
    </row>
    <row r="90" spans="1:17">
      <c r="A90" s="100"/>
      <c r="B90" s="81">
        <f>B89+7</f>
        <v>43429</v>
      </c>
      <c r="C90" s="20">
        <f>D89+G89-H89</f>
        <v>9992.1321896322224</v>
      </c>
      <c r="D90" s="17">
        <f>C90+(C90*0.04)</f>
        <v>10391.817477217512</v>
      </c>
      <c r="E90" s="17">
        <f>C90/3250</f>
        <v>3.0745022121945298</v>
      </c>
      <c r="F90" s="28">
        <f>(D90-C90)/E90</f>
        <v>130.00000000000011</v>
      </c>
      <c r="G90" s="18"/>
      <c r="H90" s="18"/>
      <c r="I90" s="19">
        <f>E90*50/C90</f>
        <v>1.5384615384615385E-2</v>
      </c>
      <c r="J90" s="87"/>
      <c r="K90" s="89">
        <v>14.571618350240579</v>
      </c>
    </row>
    <row r="91" spans="1:17">
      <c r="A91" s="100"/>
      <c r="B91" s="81">
        <f>B90+7</f>
        <v>43436</v>
      </c>
      <c r="C91" s="20">
        <f>D90+G90-H90</f>
        <v>10391.817477217512</v>
      </c>
      <c r="D91" s="17">
        <f>C91+(C91*0.04)</f>
        <v>10807.490176306212</v>
      </c>
      <c r="E91" s="17">
        <f>C91/3250</f>
        <v>3.1974823006823114</v>
      </c>
      <c r="F91" s="28">
        <f>(D91-C91)/E91</f>
        <v>129.99999999999986</v>
      </c>
      <c r="G91" s="18"/>
      <c r="H91" s="18"/>
      <c r="I91" s="19">
        <f>E91*50/C91</f>
        <v>1.5384615384615384E-2</v>
      </c>
      <c r="J91" s="87"/>
      <c r="K91" s="89">
        <v>15.194483084250201</v>
      </c>
    </row>
    <row r="92" spans="1:17" ht="13.5" thickBot="1">
      <c r="A92" s="101"/>
      <c r="B92" s="81">
        <f>B91+7</f>
        <v>43443</v>
      </c>
      <c r="C92" s="20">
        <f>D91+G91-H91</f>
        <v>10807.490176306212</v>
      </c>
      <c r="D92" s="17">
        <f>C92+(C92*0.04)</f>
        <v>11239.789783358459</v>
      </c>
      <c r="E92" s="17">
        <f>C92/3250</f>
        <v>3.3253815927096038</v>
      </c>
      <c r="F92" s="28">
        <f>(D92-C92)/E92</f>
        <v>129.99999999999974</v>
      </c>
      <c r="G92" s="80"/>
      <c r="H92" s="80">
        <f>(D92-C79)*0.35</f>
        <v>1476.8075863704112</v>
      </c>
      <c r="I92" s="19">
        <f>E92*50/C92</f>
        <v>1.5384615384615385E-2</v>
      </c>
      <c r="J92" s="87"/>
      <c r="K92" s="89">
        <v>15.842262407620208</v>
      </c>
      <c r="L92" s="104" t="s">
        <v>38</v>
      </c>
      <c r="M92" s="105"/>
      <c r="N92" s="105"/>
      <c r="O92" s="105"/>
      <c r="P92" s="105"/>
      <c r="Q92" s="105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9">
        <v>19</v>
      </c>
      <c r="B94" s="81">
        <f>B92+7</f>
        <v>43450</v>
      </c>
      <c r="C94" s="20">
        <f>D92+G92-H92</f>
        <v>9762.9821969880486</v>
      </c>
      <c r="D94" s="17">
        <f>C94+(C94*0.04)</f>
        <v>10153.501484867571</v>
      </c>
      <c r="E94" s="17">
        <f>C94/3250</f>
        <v>3.0039945221501689</v>
      </c>
      <c r="F94" s="28">
        <f>(D94-C94)/E94</f>
        <v>130.00000000000014</v>
      </c>
      <c r="G94" s="17"/>
      <c r="H94" s="18"/>
      <c r="I94" s="19">
        <f>E94*50/C94</f>
        <v>1.5384615384615384E-2</v>
      </c>
      <c r="J94" s="87"/>
      <c r="K94" s="89">
        <v>16.515952903925015</v>
      </c>
    </row>
    <row r="95" spans="1:17">
      <c r="A95" s="100"/>
      <c r="B95" s="81">
        <f>B94+7</f>
        <v>43457</v>
      </c>
      <c r="C95" s="20">
        <f>D94+G94-H94</f>
        <v>10153.501484867571</v>
      </c>
      <c r="D95" s="17">
        <f>C95+(C95*0.04)</f>
        <v>10559.641544262275</v>
      </c>
      <c r="E95" s="17">
        <f>C95/3250</f>
        <v>3.1241543030361756</v>
      </c>
      <c r="F95" s="28">
        <f>(D95-C95)/E95</f>
        <v>130.00000000000028</v>
      </c>
      <c r="G95" s="17"/>
      <c r="H95" s="18"/>
      <c r="I95" s="19">
        <f>E95*50/C95</f>
        <v>1.5384615384615384E-2</v>
      </c>
      <c r="J95" s="87"/>
      <c r="K95" s="89">
        <v>17.216591020082014</v>
      </c>
    </row>
    <row r="96" spans="1:17">
      <c r="A96" s="100"/>
      <c r="B96" s="81">
        <f>B95+7</f>
        <v>43464</v>
      </c>
      <c r="C96" s="20">
        <f>D95+G95-H95</f>
        <v>10559.641544262275</v>
      </c>
      <c r="D96" s="17">
        <f>C96+(C96*0.04)</f>
        <v>10982.027206032766</v>
      </c>
      <c r="E96" s="17">
        <f>C96/3250</f>
        <v>3.249120475157623</v>
      </c>
      <c r="F96" s="28">
        <f>(D96-C96)/E96</f>
        <v>130.00000000000014</v>
      </c>
      <c r="G96" s="17"/>
      <c r="H96" s="18"/>
      <c r="I96" s="19">
        <f>E96*50/C96</f>
        <v>1.5384615384615385E-2</v>
      </c>
      <c r="J96" s="87"/>
      <c r="K96" s="89">
        <v>17.945254660885293</v>
      </c>
    </row>
    <row r="97" spans="1:17" ht="13.5" thickBot="1">
      <c r="A97" s="101"/>
      <c r="B97" s="81">
        <f>B96+7</f>
        <v>43471</v>
      </c>
      <c r="C97" s="20">
        <f>D96+G96-H96</f>
        <v>10982.027206032766</v>
      </c>
      <c r="D97" s="17">
        <f>C97+(C97*0.04)</f>
        <v>11421.308294274077</v>
      </c>
      <c r="E97" s="17">
        <f>C97/3250</f>
        <v>3.3790852941639282</v>
      </c>
      <c r="F97" s="28">
        <f>(D97-C97)/E97</f>
        <v>129.99999999999994</v>
      </c>
      <c r="G97" s="80"/>
      <c r="H97" s="80"/>
      <c r="I97" s="19">
        <f>E97*50/C97</f>
        <v>1.5384615384615385E-2</v>
      </c>
      <c r="J97" s="87"/>
      <c r="K97" s="89">
        <v>18.703064847320704</v>
      </c>
      <c r="L97" s="102"/>
      <c r="M97" s="103"/>
      <c r="N97" s="103"/>
      <c r="O97" s="103"/>
      <c r="P97" s="103"/>
      <c r="Q97" s="103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9">
        <v>20</v>
      </c>
      <c r="B99" s="81">
        <f>B97+7</f>
        <v>43478</v>
      </c>
      <c r="C99" s="20">
        <f>D97+G97-H97</f>
        <v>11421.308294274077</v>
      </c>
      <c r="D99" s="17">
        <f>C99+(C99*0.04)</f>
        <v>11878.160626045039</v>
      </c>
      <c r="E99" s="17">
        <f>C99/3250</f>
        <v>3.514248705930485</v>
      </c>
      <c r="F99" s="28">
        <f>(D99-C99)/E99</f>
        <v>129.9999999999998</v>
      </c>
      <c r="G99" s="18"/>
      <c r="H99" s="18"/>
      <c r="I99" s="19">
        <f>E99*50/C99</f>
        <v>1.5384615384615385E-2</v>
      </c>
      <c r="J99" s="87"/>
      <c r="K99" s="89">
        <v>19.491187441213533</v>
      </c>
    </row>
    <row r="100" spans="1:17">
      <c r="A100" s="100"/>
      <c r="B100" s="81">
        <f>B99+7</f>
        <v>43485</v>
      </c>
      <c r="C100" s="20">
        <f>D99+G99-H99</f>
        <v>11878.160626045039</v>
      </c>
      <c r="D100" s="17">
        <f>C100+(C100*0.04)</f>
        <v>12353.28705108684</v>
      </c>
      <c r="E100" s="17">
        <f>C100/3250</f>
        <v>3.6548186541677041</v>
      </c>
      <c r="F100" s="28">
        <f>(D100-C100)/E100</f>
        <v>129.9999999999998</v>
      </c>
      <c r="G100" s="18"/>
      <c r="H100" s="18"/>
      <c r="I100" s="19">
        <f>E100*50/C100</f>
        <v>1.5384615384615384E-2</v>
      </c>
      <c r="J100" s="87"/>
      <c r="K100" s="89">
        <v>20.310834938862072</v>
      </c>
    </row>
    <row r="101" spans="1:17">
      <c r="A101" s="100"/>
      <c r="B101" s="81">
        <f>B100+7</f>
        <v>43492</v>
      </c>
      <c r="C101" s="20">
        <f>D100+G100-H100</f>
        <v>12353.28705108684</v>
      </c>
      <c r="D101" s="17">
        <f>C101+(C101*0.04)</f>
        <v>12847.418533130312</v>
      </c>
      <c r="E101" s="17">
        <f>C101/3250</f>
        <v>3.8010114003344122</v>
      </c>
      <c r="F101" s="28">
        <f>(D101-C101)/E101</f>
        <v>129.99999999999977</v>
      </c>
      <c r="G101" s="18"/>
      <c r="H101" s="18"/>
      <c r="I101" s="19">
        <f>E101*50/C101</f>
        <v>1.5384615384615384E-2</v>
      </c>
      <c r="J101" s="87"/>
      <c r="K101" s="89">
        <v>21.163268336416557</v>
      </c>
    </row>
    <row r="102" spans="1:17" ht="13.5" thickBot="1">
      <c r="A102" s="101"/>
      <c r="B102" s="81">
        <f>B101+7</f>
        <v>43499</v>
      </c>
      <c r="C102" s="20">
        <f>D101+G101-H101</f>
        <v>12847.418533130312</v>
      </c>
      <c r="D102" s="17">
        <f>C102+(C102*0.04)</f>
        <v>13361.315274455525</v>
      </c>
      <c r="E102" s="17">
        <f>C102/3250</f>
        <v>3.9530518563477886</v>
      </c>
      <c r="F102" s="28">
        <f>(D102-C102)/E102</f>
        <v>129.99999999999991</v>
      </c>
      <c r="G102" s="80"/>
      <c r="H102" s="80"/>
      <c r="I102" s="19">
        <f>E102*50/C102</f>
        <v>1.5384615384615385E-2</v>
      </c>
      <c r="J102" s="87"/>
      <c r="K102" s="89">
        <v>22.049799069873217</v>
      </c>
      <c r="L102" s="102"/>
      <c r="M102" s="103"/>
      <c r="N102" s="103"/>
      <c r="O102" s="103"/>
      <c r="P102" s="103"/>
      <c r="Q102" s="103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9">
        <v>21</v>
      </c>
      <c r="B104" s="81">
        <f>B102+7</f>
        <v>43506</v>
      </c>
      <c r="C104" s="20">
        <f>D102+G102-H102</f>
        <v>13361.315274455525</v>
      </c>
      <c r="D104" s="17">
        <f>C104+(C104*0.04)</f>
        <v>13895.767885433746</v>
      </c>
      <c r="E104" s="17">
        <f>C104/3250</f>
        <v>4.1111739306016997</v>
      </c>
      <c r="F104" s="28">
        <f>(D104-C104)/E104</f>
        <v>130.00000000000023</v>
      </c>
      <c r="G104" s="18"/>
      <c r="H104" s="18"/>
      <c r="I104" s="19">
        <f>E104*50/C104</f>
        <v>1.5384615384615384E-2</v>
      </c>
      <c r="J104" s="87"/>
      <c r="K104" s="89">
        <v>22.971791032668143</v>
      </c>
    </row>
    <row r="105" spans="1:17">
      <c r="A105" s="100"/>
      <c r="B105" s="81">
        <f>B104+7</f>
        <v>43513</v>
      </c>
      <c r="C105" s="20">
        <f>D104+G104-H104</f>
        <v>13895.767885433746</v>
      </c>
      <c r="D105" s="17">
        <f>C105+(C105*0.04)</f>
        <v>14451.598600851095</v>
      </c>
      <c r="E105" s="17">
        <f>C105/3250</f>
        <v>4.2756208878257684</v>
      </c>
      <c r="F105" s="28">
        <f>(D105-C105)/E105</f>
        <v>129.99999999999977</v>
      </c>
      <c r="G105" s="18"/>
      <c r="H105" s="18"/>
      <c r="I105" s="19">
        <f>E105*50/C105</f>
        <v>1.5384615384615385E-2</v>
      </c>
      <c r="J105" s="87"/>
      <c r="K105" s="89">
        <v>23.930662673974872</v>
      </c>
    </row>
    <row r="106" spans="1:17">
      <c r="A106" s="100"/>
      <c r="B106" s="81">
        <f>B105+7</f>
        <v>43520</v>
      </c>
      <c r="C106" s="20">
        <f>D105+G105-H105</f>
        <v>14451.598600851095</v>
      </c>
      <c r="D106" s="17">
        <f>C106+(C106*0.04)</f>
        <v>15029.662544885139</v>
      </c>
      <c r="E106" s="17">
        <f>C106/3250</f>
        <v>4.4466457233387988</v>
      </c>
      <c r="F106" s="28">
        <f>(D106-C106)/E106</f>
        <v>129.99999999999997</v>
      </c>
      <c r="G106" s="18"/>
      <c r="H106" s="18"/>
      <c r="I106" s="19">
        <f>E106*50/C106</f>
        <v>1.5384615384615385E-2</v>
      </c>
      <c r="J106" s="87"/>
      <c r="K106" s="89">
        <v>24.927889180933867</v>
      </c>
    </row>
    <row r="107" spans="1:17" ht="13.5" thickBot="1">
      <c r="A107" s="101"/>
      <c r="B107" s="81">
        <f>B106+7</f>
        <v>43527</v>
      </c>
      <c r="C107" s="20">
        <f>D106+G106-H106</f>
        <v>15029.662544885139</v>
      </c>
      <c r="D107" s="17">
        <f>C107+(C107*0.04)</f>
        <v>15630.849046680545</v>
      </c>
      <c r="E107" s="17">
        <f>C107/3250</f>
        <v>4.6245115522723506</v>
      </c>
      <c r="F107" s="28">
        <f>(D107-C107)/E107</f>
        <v>130.00000000000009</v>
      </c>
      <c r="G107" s="80"/>
      <c r="H107" s="80">
        <f>(D107-C94)*0.35</f>
        <v>2053.7533973923737</v>
      </c>
      <c r="I107" s="19">
        <f>E107*50/C107</f>
        <v>1.5384615384615385E-2</v>
      </c>
      <c r="J107" s="87"/>
      <c r="K107" s="89">
        <v>25.965004748171221</v>
      </c>
      <c r="L107" s="104" t="s">
        <v>38</v>
      </c>
      <c r="M107" s="105"/>
      <c r="N107" s="105"/>
      <c r="O107" s="105"/>
      <c r="P107" s="105"/>
      <c r="Q107" s="105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9">
        <v>22</v>
      </c>
      <c r="B109" s="81">
        <f>B107+7</f>
        <v>43534</v>
      </c>
      <c r="C109" s="20">
        <f>D107+G107-H107</f>
        <v>13577.095649288171</v>
      </c>
      <c r="D109" s="17">
        <f>C109+(C109*0.04)</f>
        <v>14120.179475259698</v>
      </c>
      <c r="E109" s="17">
        <f>C109/3250</f>
        <v>4.1775678920886676</v>
      </c>
      <c r="F109" s="28">
        <f>(D109-C109)/E109</f>
        <v>130.00000000000014</v>
      </c>
      <c r="G109" s="18"/>
      <c r="H109" s="18"/>
      <c r="I109" s="19">
        <f>E109*50/C109</f>
        <v>1.5384615384615382E-2</v>
      </c>
      <c r="J109" s="87"/>
      <c r="K109" s="89">
        <v>27.043604938098071</v>
      </c>
    </row>
    <row r="110" spans="1:17">
      <c r="A110" s="100"/>
      <c r="B110" s="81">
        <f>B109+7</f>
        <v>43541</v>
      </c>
      <c r="C110" s="20">
        <f>D109+G109-H109</f>
        <v>14120.179475259698</v>
      </c>
      <c r="D110" s="17">
        <f>C110+(C110*0.04)</f>
        <v>14684.986654270086</v>
      </c>
      <c r="E110" s="17">
        <f>C110/3250</f>
        <v>4.3446706077722146</v>
      </c>
      <c r="F110" s="28">
        <f>(D110-C110)/E110</f>
        <v>129.99999999999994</v>
      </c>
      <c r="G110" s="18"/>
      <c r="H110" s="18"/>
      <c r="I110" s="19">
        <f>E110*50/C110</f>
        <v>1.5384615384615384E-2</v>
      </c>
      <c r="J110" s="87"/>
      <c r="K110" s="89">
        <v>28.165349135621994</v>
      </c>
    </row>
    <row r="111" spans="1:17">
      <c r="A111" s="100"/>
      <c r="B111" s="81">
        <f>B110+7</f>
        <v>43548</v>
      </c>
      <c r="C111" s="20">
        <f>D110+G110-H110</f>
        <v>14684.986654270086</v>
      </c>
      <c r="D111" s="17">
        <f>C111+(C111*0.04)</f>
        <v>15272.386120440889</v>
      </c>
      <c r="E111" s="17">
        <f>C111/3250</f>
        <v>4.5184574320831032</v>
      </c>
      <c r="F111" s="28">
        <f>(D111-C111)/E111</f>
        <v>130.00000000000009</v>
      </c>
      <c r="G111" s="18"/>
      <c r="H111" s="18"/>
      <c r="I111" s="19">
        <f>E111*50/C111</f>
        <v>1.5384615384615384E-2</v>
      </c>
      <c r="J111" s="87"/>
      <c r="K111" s="89">
        <v>29.331963101046874</v>
      </c>
    </row>
    <row r="112" spans="1:17" ht="13.5" thickBot="1">
      <c r="A112" s="101"/>
      <c r="B112" s="81">
        <f>B111+7</f>
        <v>43555</v>
      </c>
      <c r="C112" s="20">
        <f>D111+G111-H111</f>
        <v>15272.386120440889</v>
      </c>
      <c r="D112" s="17">
        <f>C112+(C112*0.04)</f>
        <v>15883.281565258525</v>
      </c>
      <c r="E112" s="17">
        <f>C112/3250</f>
        <v>4.6991957293664273</v>
      </c>
      <c r="F112" s="28">
        <f>(D112-C112)/E112</f>
        <v>130</v>
      </c>
      <c r="G112" s="80"/>
      <c r="H112" s="80"/>
      <c r="I112" s="19">
        <f>E112*50/C112</f>
        <v>1.5384615384615384E-2</v>
      </c>
      <c r="J112" s="87"/>
      <c r="K112" s="89">
        <v>30.545241625088746</v>
      </c>
      <c r="L112" s="102"/>
      <c r="M112" s="103"/>
      <c r="N112" s="103"/>
      <c r="O112" s="103"/>
      <c r="P112" s="103"/>
      <c r="Q112" s="103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9">
        <v>23</v>
      </c>
      <c r="B114" s="81">
        <f>B112+7</f>
        <v>43562</v>
      </c>
      <c r="C114" s="20">
        <f>D112+G112-H112</f>
        <v>15883.281565258525</v>
      </c>
      <c r="D114" s="17">
        <f>C114+(C114*0.04)</f>
        <v>16518.612827868867</v>
      </c>
      <c r="E114" s="17">
        <f>C114/3250</f>
        <v>4.8871635585410846</v>
      </c>
      <c r="F114" s="28">
        <f>(D114-C114)/E114</f>
        <v>130.00000000000011</v>
      </c>
      <c r="G114" s="18"/>
      <c r="H114" s="18"/>
      <c r="I114" s="19">
        <f>E114*50/C114</f>
        <v>1.5384615384615385E-2</v>
      </c>
      <c r="J114" s="87"/>
      <c r="K114" s="89">
        <v>31.8070512900923</v>
      </c>
    </row>
    <row r="115" spans="1:17">
      <c r="A115" s="100"/>
      <c r="B115" s="81">
        <f>B114+7</f>
        <v>43569</v>
      </c>
      <c r="C115" s="20">
        <f>D114+G114-H114</f>
        <v>16518.612827868867</v>
      </c>
      <c r="D115" s="17">
        <f>C115+(C115*0.04)</f>
        <v>17179.357340983621</v>
      </c>
      <c r="E115" s="17">
        <f>C115/3250</f>
        <v>5.0826501008827281</v>
      </c>
      <c r="F115" s="28">
        <f>(D115-C115)/E115</f>
        <v>129.99999999999991</v>
      </c>
      <c r="G115" s="18"/>
      <c r="H115" s="18"/>
      <c r="I115" s="19">
        <f>E115*50/C115</f>
        <v>1.5384615384615384E-2</v>
      </c>
      <c r="J115" s="87"/>
      <c r="K115" s="89">
        <v>33.119333341695992</v>
      </c>
    </row>
    <row r="116" spans="1:17">
      <c r="A116" s="100"/>
      <c r="B116" s="81">
        <f>B115+7</f>
        <v>43576</v>
      </c>
      <c r="C116" s="20">
        <f>D115+G115-H115</f>
        <v>17179.357340983621</v>
      </c>
      <c r="D116" s="17">
        <f>C116+(C116*0.04)</f>
        <v>17866.531634622967</v>
      </c>
      <c r="E116" s="17">
        <f>C116/3250</f>
        <v>5.2859561049180375</v>
      </c>
      <c r="F116" s="28">
        <f>(D116-C116)/E116</f>
        <v>130.00000000000017</v>
      </c>
      <c r="G116" s="18"/>
      <c r="H116" s="18"/>
      <c r="I116" s="19">
        <f>E116*50/C116</f>
        <v>1.5384615384615385E-2</v>
      </c>
      <c r="J116" s="87"/>
      <c r="K116" s="89">
        <v>34.48410667536384</v>
      </c>
    </row>
    <row r="117" spans="1:17" ht="13.5" thickBot="1">
      <c r="A117" s="101"/>
      <c r="B117" s="81">
        <f>B116+7</f>
        <v>43583</v>
      </c>
      <c r="C117" s="20">
        <f>D116+G116-H116</f>
        <v>17866.531634622967</v>
      </c>
      <c r="D117" s="17">
        <f>C117+(C117*0.04)</f>
        <v>18581.192900007885</v>
      </c>
      <c r="E117" s="17">
        <f>C117/3250</f>
        <v>5.4973943491147592</v>
      </c>
      <c r="F117" s="28">
        <f>(D117-C117)/E117</f>
        <v>130.00000000000003</v>
      </c>
      <c r="G117" s="80"/>
      <c r="H117" s="80"/>
      <c r="I117" s="19">
        <f>E117*50/C117</f>
        <v>1.5384615384615384E-2</v>
      </c>
      <c r="J117" s="87"/>
      <c r="K117" s="89">
        <v>35.903470942378391</v>
      </c>
      <c r="L117" s="102"/>
      <c r="M117" s="103"/>
      <c r="N117" s="103"/>
      <c r="O117" s="103"/>
      <c r="P117" s="103"/>
      <c r="Q117" s="103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9">
        <v>24</v>
      </c>
      <c r="B119" s="81">
        <f>B117+7</f>
        <v>43590</v>
      </c>
      <c r="C119" s="20">
        <f>D117+G117-H117</f>
        <v>18581.192900007885</v>
      </c>
      <c r="D119" s="17">
        <f>C119+(C119*0.04)</f>
        <v>19324.4406160082</v>
      </c>
      <c r="E119" s="17">
        <f>C119/3250</f>
        <v>5.7172901230793496</v>
      </c>
      <c r="F119" s="28">
        <f>(D119-C119)/E119</f>
        <v>129.99999999999983</v>
      </c>
      <c r="G119" s="18"/>
      <c r="H119" s="18"/>
      <c r="I119" s="19">
        <f>E119*50/C119</f>
        <v>1.5384615384615384E-2</v>
      </c>
      <c r="J119" s="87"/>
      <c r="K119" s="89">
        <v>37.37960978007353</v>
      </c>
    </row>
    <row r="120" spans="1:17">
      <c r="A120" s="100"/>
      <c r="B120" s="81">
        <f>B119+7</f>
        <v>43597</v>
      </c>
      <c r="C120" s="20">
        <f>D119+G119-H119</f>
        <v>19324.4406160082</v>
      </c>
      <c r="D120" s="17">
        <f>C120+(C120*0.04)</f>
        <v>20097.418240648527</v>
      </c>
      <c r="E120" s="17">
        <f>C120/3250</f>
        <v>5.9459817280025229</v>
      </c>
      <c r="F120" s="28">
        <f>(D120-C120)/E120</f>
        <v>129.99999999999986</v>
      </c>
      <c r="G120" s="18"/>
      <c r="H120" s="18"/>
      <c r="I120" s="19">
        <f>E120*50/C120</f>
        <v>1.5384615384615385E-2</v>
      </c>
      <c r="J120" s="87"/>
      <c r="K120" s="89">
        <v>38.914794171276476</v>
      </c>
    </row>
    <row r="121" spans="1:17">
      <c r="A121" s="100"/>
      <c r="B121" s="81">
        <f>B120+7</f>
        <v>43604</v>
      </c>
      <c r="C121" s="20">
        <f>D120+G120-H120</f>
        <v>20097.418240648527</v>
      </c>
      <c r="D121" s="17">
        <f>C121+(C121*0.04)</f>
        <v>20901.314970274467</v>
      </c>
      <c r="E121" s="17">
        <f>C121/3250</f>
        <v>6.1838209971226235</v>
      </c>
      <c r="F121" s="28">
        <f>(D121-C121)/E121</f>
        <v>129.9999999999998</v>
      </c>
      <c r="G121" s="18"/>
      <c r="H121" s="18"/>
      <c r="I121" s="19">
        <f>E121*50/C121</f>
        <v>1.5384615384615382E-2</v>
      </c>
      <c r="J121" s="87"/>
      <c r="K121" s="89">
        <v>40.511385938127532</v>
      </c>
    </row>
    <row r="122" spans="1:17" ht="13.5" thickBot="1">
      <c r="A122" s="101"/>
      <c r="B122" s="81">
        <f>B121+7</f>
        <v>43611</v>
      </c>
      <c r="C122" s="20">
        <f>D121+G121-H121</f>
        <v>20901.314970274467</v>
      </c>
      <c r="D122" s="17">
        <f>C122+(C122*0.04)</f>
        <v>21737.367569085447</v>
      </c>
      <c r="E122" s="17">
        <f>C122/3250</f>
        <v>6.4311738370075284</v>
      </c>
      <c r="F122" s="28">
        <f>(D122-C122)/E122</f>
        <v>130.00000000000026</v>
      </c>
      <c r="G122" s="80"/>
      <c r="H122" s="80">
        <f>(D122-C109)*0.35</f>
        <v>2856.0951719290465</v>
      </c>
      <c r="I122" s="19">
        <f>E122*50/C122</f>
        <v>1.5384615384615385E-2</v>
      </c>
      <c r="J122" s="87"/>
      <c r="K122" s="89">
        <v>42.171841375652633</v>
      </c>
      <c r="L122" s="104" t="s">
        <v>38</v>
      </c>
      <c r="M122" s="105"/>
      <c r="N122" s="105"/>
      <c r="O122" s="105"/>
      <c r="P122" s="105"/>
      <c r="Q122" s="105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9">
        <v>25</v>
      </c>
      <c r="B124" s="81">
        <f>B122+7</f>
        <v>43618</v>
      </c>
      <c r="C124" s="20">
        <f>D122+G122-H122</f>
        <v>18881.272397156401</v>
      </c>
      <c r="D124" s="17">
        <f>C124+(C124*0.04)</f>
        <v>19636.523293042657</v>
      </c>
      <c r="E124" s="17">
        <f>C124/3250</f>
        <v>5.8096222760481231</v>
      </c>
      <c r="F124" s="28">
        <f>(D124-C124)/E124</f>
        <v>130.00000000000006</v>
      </c>
      <c r="G124" s="17"/>
      <c r="H124" s="18"/>
      <c r="I124" s="19">
        <f>E124*50/C124</f>
        <v>1.5384615384615382E-2</v>
      </c>
      <c r="J124" s="87"/>
      <c r="K124" s="89">
        <v>43.898715030678737</v>
      </c>
    </row>
    <row r="125" spans="1:17">
      <c r="A125" s="100"/>
      <c r="B125" s="81">
        <f>B124+7</f>
        <v>43625</v>
      </c>
      <c r="C125" s="20">
        <f>D124+G124-H124</f>
        <v>19636.523293042657</v>
      </c>
      <c r="D125" s="17">
        <f>C125+(C125*0.04)</f>
        <v>20421.984224764365</v>
      </c>
      <c r="E125" s="17">
        <f>C125/3250</f>
        <v>6.0420071670900484</v>
      </c>
      <c r="F125" s="28">
        <f>(D125-C125)/E125</f>
        <v>130.00000000000017</v>
      </c>
      <c r="G125" s="17"/>
      <c r="H125" s="18"/>
      <c r="I125" s="19">
        <f>E125*50/C125</f>
        <v>1.5384615384615384E-2</v>
      </c>
      <c r="J125" s="87"/>
      <c r="K125" s="89">
        <v>45.69466363190589</v>
      </c>
      <c r="L125" s="31"/>
      <c r="M125" s="31"/>
    </row>
    <row r="126" spans="1:17">
      <c r="A126" s="100"/>
      <c r="B126" s="81">
        <f>B125+7</f>
        <v>43632</v>
      </c>
      <c r="C126" s="20">
        <f>D125+G125-H125</f>
        <v>20421.984224764365</v>
      </c>
      <c r="D126" s="17">
        <f>C126+(C126*0.04)</f>
        <v>21238.863593754941</v>
      </c>
      <c r="E126" s="17">
        <f>C126/3250</f>
        <v>6.2836874537736502</v>
      </c>
      <c r="F126" s="28">
        <f>(D126-C126)/E126</f>
        <v>130.00000000000023</v>
      </c>
      <c r="G126" s="17"/>
      <c r="H126" s="18"/>
      <c r="I126" s="19">
        <f>E126*50/C126</f>
        <v>1.5384615384615384E-2</v>
      </c>
      <c r="J126" s="87"/>
      <c r="K126" s="89">
        <v>47.562450177182122</v>
      </c>
      <c r="L126" s="31"/>
      <c r="M126" s="31"/>
    </row>
    <row r="127" spans="1:17" ht="13.5" thickBot="1">
      <c r="A127" s="101"/>
      <c r="B127" s="81">
        <f>B126+7</f>
        <v>43639</v>
      </c>
      <c r="C127" s="20">
        <f>D126+G126-H126</f>
        <v>21238.863593754941</v>
      </c>
      <c r="D127" s="17">
        <f>C127+(C127*0.04)</f>
        <v>22088.418137505138</v>
      </c>
      <c r="E127" s="17">
        <f>C127/3250</f>
        <v>6.5350349519245974</v>
      </c>
      <c r="F127" s="28">
        <f>(D127-C127)/E127</f>
        <v>129.99999999999989</v>
      </c>
      <c r="G127" s="80"/>
      <c r="H127" s="80"/>
      <c r="I127" s="19">
        <f>E127*50/C127</f>
        <v>1.5384615384615384E-2</v>
      </c>
      <c r="J127" s="87"/>
      <c r="K127" s="89">
        <v>49.504948184269409</v>
      </c>
      <c r="L127" s="102"/>
      <c r="M127" s="103"/>
      <c r="N127" s="103"/>
      <c r="O127" s="103"/>
      <c r="P127" s="103"/>
      <c r="Q127" s="103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9">
        <v>26</v>
      </c>
      <c r="B129" s="81">
        <f>B127+7</f>
        <v>43646</v>
      </c>
      <c r="C129" s="20">
        <f>D127+G127-H127</f>
        <v>22088.418137505138</v>
      </c>
      <c r="D129" s="17">
        <f>C129+(C129*0.04)</f>
        <v>22971.954863005343</v>
      </c>
      <c r="E129" s="17">
        <f>C129/3250</f>
        <v>6.7964363500015805</v>
      </c>
      <c r="F129" s="28">
        <f>(D129-C129)/E129</f>
        <v>130.00000000000003</v>
      </c>
      <c r="G129" s="18"/>
      <c r="H129" s="18"/>
      <c r="I129" s="19">
        <f>E129*50/C129</f>
        <v>1.5384615384615384E-2</v>
      </c>
      <c r="J129" s="87"/>
      <c r="K129" s="89">
        <v>51.525146111640183</v>
      </c>
    </row>
    <row r="130" spans="1:17">
      <c r="A130" s="100"/>
      <c r="B130" s="81">
        <f>B129+7</f>
        <v>43653</v>
      </c>
      <c r="C130" s="20">
        <f>D129+G129-H129</f>
        <v>22971.954863005343</v>
      </c>
      <c r="D130" s="17">
        <f>C130+(C130*0.04)</f>
        <v>23890.833057525557</v>
      </c>
      <c r="E130" s="17">
        <f>C130/3250</f>
        <v>7.0682938040016436</v>
      </c>
      <c r="F130" s="28">
        <f>(D130-C130)/E130</f>
        <v>130</v>
      </c>
      <c r="G130" s="18"/>
      <c r="H130" s="18"/>
      <c r="I130" s="19">
        <f>E130*50/C130</f>
        <v>1.5384615384615384E-2</v>
      </c>
      <c r="J130" s="87"/>
      <c r="K130" s="89">
        <v>53.626151956105794</v>
      </c>
    </row>
    <row r="131" spans="1:17">
      <c r="A131" s="100"/>
      <c r="B131" s="81">
        <f>B130+7</f>
        <v>43660</v>
      </c>
      <c r="C131" s="20">
        <f>D130+G130-H130</f>
        <v>23890.833057525557</v>
      </c>
      <c r="D131" s="17">
        <f>C131+(C131*0.04)</f>
        <v>24846.466379826579</v>
      </c>
      <c r="E131" s="17">
        <f>C131/3250</f>
        <v>7.3510255561617095</v>
      </c>
      <c r="F131" s="28">
        <f>(D131-C131)/E131</f>
        <v>130.00000000000003</v>
      </c>
      <c r="G131" s="18"/>
      <c r="H131" s="18"/>
      <c r="I131" s="19">
        <f>E131*50/C131</f>
        <v>1.5384615384615385E-2</v>
      </c>
      <c r="J131" s="87"/>
      <c r="K131" s="89">
        <v>55.811198034350028</v>
      </c>
    </row>
    <row r="132" spans="1:17" ht="13.5" thickBot="1">
      <c r="A132" s="101"/>
      <c r="B132" s="81">
        <f>B131+7</f>
        <v>43667</v>
      </c>
      <c r="C132" s="20">
        <f>D131+G131-H131</f>
        <v>24846.466379826579</v>
      </c>
      <c r="D132" s="17">
        <f>C132+(C132*0.04)</f>
        <v>25840.325035019643</v>
      </c>
      <c r="E132" s="17">
        <f>C132/3250</f>
        <v>7.6450665784081782</v>
      </c>
      <c r="F132" s="28">
        <f>(D132-C132)/E132</f>
        <v>130.00000000000009</v>
      </c>
      <c r="G132" s="80"/>
      <c r="H132" s="80"/>
      <c r="I132" s="19">
        <f>E132*50/C132</f>
        <v>1.5384615384615385E-2</v>
      </c>
      <c r="J132" s="87"/>
      <c r="K132" s="89">
        <v>58.083645955724023</v>
      </c>
      <c r="L132" s="102"/>
      <c r="M132" s="103"/>
      <c r="N132" s="103"/>
      <c r="O132" s="103"/>
      <c r="P132" s="103"/>
      <c r="Q132" s="103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9">
        <v>27</v>
      </c>
      <c r="B134" s="81">
        <f>B132+7</f>
        <v>43674</v>
      </c>
      <c r="C134" s="20">
        <f>D132+G132-H132</f>
        <v>25840.325035019643</v>
      </c>
      <c r="D134" s="17">
        <f>C134+(C134*0.04)</f>
        <v>26873.93803642043</v>
      </c>
      <c r="E134" s="17">
        <f>C134/3250</f>
        <v>7.9508692415445053</v>
      </c>
      <c r="F134" s="28">
        <f>(D134-C134)/E134</f>
        <v>130.00000000000014</v>
      </c>
      <c r="G134" s="18"/>
      <c r="H134" s="18"/>
      <c r="I134" s="19">
        <f>E134*50/C134</f>
        <v>1.5384615384615385E-2</v>
      </c>
      <c r="J134" s="87"/>
      <c r="K134" s="89">
        <v>60.446991793952982</v>
      </c>
    </row>
    <row r="135" spans="1:17">
      <c r="A135" s="100"/>
      <c r="B135" s="81">
        <f>B134+7</f>
        <v>43681</v>
      </c>
      <c r="C135" s="20">
        <f>D134+G134-H134</f>
        <v>26873.93803642043</v>
      </c>
      <c r="D135" s="17">
        <f>C135+(C135*0.04)</f>
        <v>27948.895557877247</v>
      </c>
      <c r="E135" s="17">
        <f>C135/3250</f>
        <v>8.2689040112062866</v>
      </c>
      <c r="F135" s="28">
        <f>(D135-C135)/E135</f>
        <v>130.00000000000006</v>
      </c>
      <c r="G135" s="18"/>
      <c r="H135" s="18"/>
      <c r="I135" s="19">
        <f>E135*50/C135</f>
        <v>1.5384615384615385E-2</v>
      </c>
      <c r="J135" s="87"/>
      <c r="K135" s="89">
        <v>62.904871465711103</v>
      </c>
    </row>
    <row r="136" spans="1:17">
      <c r="A136" s="100"/>
      <c r="B136" s="81">
        <f>B135+7</f>
        <v>43688</v>
      </c>
      <c r="C136" s="20">
        <f>D135+G135-H135</f>
        <v>27948.895557877247</v>
      </c>
      <c r="D136" s="17">
        <f>C136+(C136*0.04)</f>
        <v>29066.851380192336</v>
      </c>
      <c r="E136" s="17">
        <f>C136/3250</f>
        <v>8.5996601716545378</v>
      </c>
      <c r="F136" s="28">
        <f>(D136-C136)/E136</f>
        <v>129.99999999999989</v>
      </c>
      <c r="G136" s="18"/>
      <c r="H136" s="18"/>
      <c r="I136" s="19">
        <f>E136*50/C136</f>
        <v>1.5384615384615384E-2</v>
      </c>
      <c r="J136" s="87"/>
      <c r="K136" s="89">
        <v>65.461066324339555</v>
      </c>
    </row>
    <row r="137" spans="1:17" ht="13.5" thickBot="1">
      <c r="A137" s="101"/>
      <c r="B137" s="81">
        <f>B136+7</f>
        <v>43695</v>
      </c>
      <c r="C137" s="20">
        <f>D136+G136-H136</f>
        <v>29066.851380192336</v>
      </c>
      <c r="D137" s="17">
        <f>C137+(C137*0.04)</f>
        <v>30229.525435400028</v>
      </c>
      <c r="E137" s="17">
        <f>C137/3250</f>
        <v>8.9436465785207186</v>
      </c>
      <c r="F137" s="28">
        <f>(D137-C137)/E137</f>
        <v>129.9999999999998</v>
      </c>
      <c r="G137" s="80"/>
      <c r="H137" s="80">
        <f>(D137-C124)*0.35</f>
        <v>3971.8885633852692</v>
      </c>
      <c r="I137" s="19">
        <f>E137*50/C137</f>
        <v>1.5384615384615385E-2</v>
      </c>
      <c r="J137" s="87"/>
      <c r="K137" s="89">
        <v>68.119508977313131</v>
      </c>
      <c r="L137" s="104" t="s">
        <v>38</v>
      </c>
      <c r="M137" s="105"/>
      <c r="N137" s="105"/>
      <c r="O137" s="105"/>
      <c r="P137" s="105"/>
      <c r="Q137" s="105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5"/>
      <c r="K138" s="94"/>
    </row>
    <row r="139" spans="1:17">
      <c r="A139" s="99">
        <v>28</v>
      </c>
      <c r="B139" s="81">
        <f>B137+7</f>
        <v>43702</v>
      </c>
      <c r="C139" s="20">
        <f>D137+G137-H137</f>
        <v>26257.636872014758</v>
      </c>
      <c r="D139" s="17">
        <f>C139+(C139*0.04)</f>
        <v>27307.94234689535</v>
      </c>
      <c r="E139" s="17">
        <f>C139/3250</f>
        <v>8.0792728836968486</v>
      </c>
      <c r="F139" s="28">
        <f>(D139-C139)/E139</f>
        <v>130.00000000000017</v>
      </c>
      <c r="G139" s="18"/>
      <c r="H139" s="18"/>
      <c r="I139" s="19">
        <f>E139*50/C139</f>
        <v>1.5384615384615385E-2</v>
      </c>
      <c r="J139" s="87"/>
      <c r="K139" s="89"/>
    </row>
    <row r="140" spans="1:17">
      <c r="A140" s="100"/>
      <c r="B140" s="81">
        <f>B139+7</f>
        <v>43709</v>
      </c>
      <c r="C140" s="20">
        <f>D139+G139-H139</f>
        <v>27307.94234689535</v>
      </c>
      <c r="D140" s="17">
        <f>C140+(C140*0.04)</f>
        <v>28400.260040771165</v>
      </c>
      <c r="E140" s="17">
        <f>C140/3250</f>
        <v>8.4024437990447236</v>
      </c>
      <c r="F140" s="28">
        <f>(D140-C140)/E140</f>
        <v>130.00000000000014</v>
      </c>
      <c r="G140" s="18"/>
      <c r="H140" s="18"/>
      <c r="I140" s="19">
        <f>E140*50/C140</f>
        <v>1.5384615384615385E-2</v>
      </c>
      <c r="J140" s="87"/>
      <c r="K140" s="89"/>
    </row>
    <row r="141" spans="1:17">
      <c r="A141" s="100"/>
      <c r="B141" s="81">
        <f>B140+7</f>
        <v>43716</v>
      </c>
      <c r="C141" s="20">
        <f>D140+G140-H140</f>
        <v>28400.260040771165</v>
      </c>
      <c r="D141" s="17">
        <f>C141+(C141*0.04)</f>
        <v>29536.270442402012</v>
      </c>
      <c r="E141" s="17">
        <f>C141/3250</f>
        <v>8.738541551006513</v>
      </c>
      <c r="F141" s="28">
        <f>(D141-C141)/E141</f>
        <v>130.00000000000003</v>
      </c>
      <c r="G141" s="18"/>
      <c r="H141" s="18"/>
      <c r="I141" s="19">
        <f>E141*50/C141</f>
        <v>1.5384615384615385E-2</v>
      </c>
      <c r="J141" s="87"/>
      <c r="K141" s="89"/>
    </row>
    <row r="142" spans="1:17" ht="13.5" thickBot="1">
      <c r="A142" s="101"/>
      <c r="B142" s="81">
        <f>B141+7</f>
        <v>43723</v>
      </c>
      <c r="C142" s="20">
        <f>D141+G141-H141</f>
        <v>29536.270442402012</v>
      </c>
      <c r="D142" s="17">
        <f>C142+(C142*0.04)</f>
        <v>30717.721260098093</v>
      </c>
      <c r="E142" s="17">
        <f>C142/3250</f>
        <v>9.0880832130467724</v>
      </c>
      <c r="F142" s="28">
        <f>(D142-C142)/E142</f>
        <v>130.00000000000003</v>
      </c>
      <c r="G142" s="80"/>
      <c r="H142" s="80"/>
      <c r="I142" s="19">
        <f>E142*50/C142</f>
        <v>1.5384615384615384E-2</v>
      </c>
      <c r="J142" s="87"/>
      <c r="K142" s="89"/>
      <c r="L142" s="102"/>
      <c r="M142" s="103"/>
      <c r="N142" s="103"/>
      <c r="O142" s="103"/>
      <c r="P142" s="103"/>
      <c r="Q142" s="103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9">
        <v>29</v>
      </c>
      <c r="B144" s="81">
        <f>B142+7</f>
        <v>43730</v>
      </c>
      <c r="C144" s="20">
        <f>D142+G142-H142</f>
        <v>30717.721260098093</v>
      </c>
      <c r="D144" s="17">
        <f>C144+(C144*0.04)</f>
        <v>31946.430110502017</v>
      </c>
      <c r="E144" s="17">
        <f>C144/3250</f>
        <v>9.4516065415686441</v>
      </c>
      <c r="F144" s="28">
        <f>(D144-C144)/E144</f>
        <v>130</v>
      </c>
      <c r="G144" s="18"/>
      <c r="H144" s="18"/>
      <c r="I144" s="19">
        <f>E144*50/C144</f>
        <v>1.5384615384615385E-2</v>
      </c>
      <c r="J144" s="87"/>
      <c r="K144" s="89"/>
    </row>
    <row r="145" spans="1:17">
      <c r="A145" s="100"/>
      <c r="B145" s="81">
        <f>B144+7</f>
        <v>43737</v>
      </c>
      <c r="C145" s="20">
        <f>D144+G144-H144</f>
        <v>31946.430110502017</v>
      </c>
      <c r="D145" s="17">
        <f>C145+(C145*0.04)</f>
        <v>33224.287314922098</v>
      </c>
      <c r="E145" s="17">
        <f>C145/3250</f>
        <v>9.8296708032313891</v>
      </c>
      <c r="F145" s="28">
        <f>(D145-C145)/E145</f>
        <v>130.00000000000003</v>
      </c>
      <c r="G145" s="18"/>
      <c r="H145" s="18"/>
      <c r="I145" s="19">
        <f>E145*50/C145</f>
        <v>1.5384615384615384E-2</v>
      </c>
      <c r="J145" s="87"/>
      <c r="K145" s="89"/>
    </row>
    <row r="146" spans="1:17">
      <c r="A146" s="100"/>
      <c r="B146" s="81">
        <f>B145+7</f>
        <v>43744</v>
      </c>
      <c r="C146" s="20">
        <f>D145+G145-H145</f>
        <v>33224.287314922098</v>
      </c>
      <c r="D146" s="17">
        <f>C146+(C146*0.04)</f>
        <v>34553.258807518985</v>
      </c>
      <c r="E146" s="17">
        <f>C146/3250</f>
        <v>10.222857635360645</v>
      </c>
      <c r="F146" s="28">
        <f>(D146-C146)/E146</f>
        <v>130.00000000000034</v>
      </c>
      <c r="G146" s="18"/>
      <c r="H146" s="18"/>
      <c r="I146" s="19">
        <f>E146*50/C146</f>
        <v>1.5384615384615385E-2</v>
      </c>
      <c r="J146" s="87"/>
      <c r="K146" s="89"/>
    </row>
    <row r="147" spans="1:17" ht="13.5" thickBot="1">
      <c r="A147" s="101"/>
      <c r="B147" s="81">
        <f>B146+7</f>
        <v>43751</v>
      </c>
      <c r="C147" s="20">
        <f>D146+G146-H146</f>
        <v>34553.258807518985</v>
      </c>
      <c r="D147" s="17">
        <f>C147+(C147*0.04)</f>
        <v>35935.389159819744</v>
      </c>
      <c r="E147" s="17">
        <f>C147/3250</f>
        <v>10.631771940775073</v>
      </c>
      <c r="F147" s="28">
        <f>(D147-C147)/E147</f>
        <v>129.99999999999997</v>
      </c>
      <c r="G147" s="80"/>
      <c r="H147" s="80"/>
      <c r="I147" s="19">
        <f>E147*50/C147</f>
        <v>1.5384615384615385E-2</v>
      </c>
      <c r="J147" s="87"/>
      <c r="K147" s="89"/>
      <c r="L147" s="102"/>
      <c r="M147" s="103"/>
      <c r="N147" s="103"/>
      <c r="O147" s="103"/>
      <c r="P147" s="103"/>
      <c r="Q147" s="103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9">
        <v>30</v>
      </c>
      <c r="B149" s="81">
        <f>B147+7</f>
        <v>43758</v>
      </c>
      <c r="C149" s="20">
        <f>D147+G147-H147</f>
        <v>35935.389159819744</v>
      </c>
      <c r="D149" s="17">
        <f>C149+(C149*0.04)</f>
        <v>37372.804726212533</v>
      </c>
      <c r="E149" s="17">
        <f>C149/3250</f>
        <v>11.057042818406075</v>
      </c>
      <c r="F149" s="28">
        <f>(D149-C149)/E149</f>
        <v>129.99999999999991</v>
      </c>
      <c r="G149" s="18"/>
      <c r="H149" s="18"/>
      <c r="I149" s="19">
        <f>E149*50/C149</f>
        <v>1.5384615384615385E-2</v>
      </c>
      <c r="J149" s="87"/>
      <c r="K149" s="89"/>
    </row>
    <row r="150" spans="1:17">
      <c r="A150" s="100"/>
      <c r="B150" s="81">
        <f>B149+7</f>
        <v>43765</v>
      </c>
      <c r="C150" s="20">
        <f>D149+G149-H149</f>
        <v>37372.804726212533</v>
      </c>
      <c r="D150" s="17">
        <f>C150+(C150*0.04)</f>
        <v>38867.716915261037</v>
      </c>
      <c r="E150" s="17">
        <f>C150/3250</f>
        <v>11.499324531142317</v>
      </c>
      <c r="F150" s="28">
        <f>(D150-C150)/E150</f>
        <v>130.00000000000023</v>
      </c>
      <c r="G150" s="18"/>
      <c r="H150" s="18"/>
      <c r="I150" s="19">
        <f>E150*50/C150</f>
        <v>1.5384615384615384E-2</v>
      </c>
      <c r="J150" s="87"/>
      <c r="K150" s="89"/>
    </row>
    <row r="151" spans="1:17">
      <c r="A151" s="100"/>
      <c r="B151" s="81">
        <f>B150+7</f>
        <v>43772</v>
      </c>
      <c r="C151" s="20">
        <f>D150+G150-H150</f>
        <v>38867.716915261037</v>
      </c>
      <c r="D151" s="17">
        <f>C151+(C151*0.04)</f>
        <v>40422.425591871477</v>
      </c>
      <c r="E151" s="17">
        <f>C151/3250</f>
        <v>11.959297512388011</v>
      </c>
      <c r="F151" s="28">
        <f>(D151-C151)/E151</f>
        <v>129.99999999999991</v>
      </c>
      <c r="G151" s="18"/>
      <c r="H151" s="18"/>
      <c r="I151" s="19">
        <f>E151*50/C151</f>
        <v>1.5384615384615385E-2</v>
      </c>
      <c r="J151" s="87"/>
      <c r="K151" s="89"/>
    </row>
    <row r="152" spans="1:17" ht="13.5" thickBot="1">
      <c r="A152" s="101"/>
      <c r="B152" s="81">
        <f>B151+7</f>
        <v>43779</v>
      </c>
      <c r="C152" s="20">
        <f>D151+G151-H151</f>
        <v>40422.425591871477</v>
      </c>
      <c r="D152" s="17">
        <f>C152+(C152*0.04)</f>
        <v>42039.322615546334</v>
      </c>
      <c r="E152" s="17">
        <f>C152/3250</f>
        <v>12.437669412883531</v>
      </c>
      <c r="F152" s="28">
        <f>(D152-C152)/E152</f>
        <v>129.99999999999986</v>
      </c>
      <c r="G152" s="80"/>
      <c r="H152" s="80">
        <f>(D152-C139)*0.35</f>
        <v>5523.5900102360511</v>
      </c>
      <c r="I152" s="19">
        <f>E152*50/C152</f>
        <v>1.5384615384615384E-2</v>
      </c>
      <c r="J152" s="87"/>
      <c r="K152" s="89"/>
      <c r="L152" s="104" t="s">
        <v>38</v>
      </c>
      <c r="M152" s="105"/>
      <c r="N152" s="105"/>
      <c r="O152" s="105"/>
      <c r="P152" s="105"/>
      <c r="Q152" s="105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9">
        <v>31</v>
      </c>
      <c r="B154" s="81">
        <f>B152+7</f>
        <v>43786</v>
      </c>
      <c r="C154" s="20">
        <f>D152+G152-H152</f>
        <v>36515.732605310281</v>
      </c>
      <c r="D154" s="17">
        <f>C154+(C154*0.04)</f>
        <v>37976.36190952269</v>
      </c>
      <c r="E154" s="17">
        <f>C154/3250</f>
        <v>11.235610032403164</v>
      </c>
      <c r="F154" s="28">
        <f>(D154-C154)/E154</f>
        <v>129.99999999999977</v>
      </c>
      <c r="G154" s="17"/>
      <c r="H154" s="79"/>
      <c r="I154" s="19">
        <f>E154*50/C154</f>
        <v>1.5384615384615387E-2</v>
      </c>
      <c r="J154" s="87"/>
      <c r="K154" s="89"/>
    </row>
    <row r="155" spans="1:17">
      <c r="A155" s="100"/>
      <c r="B155" s="81">
        <f>B154+7</f>
        <v>43793</v>
      </c>
      <c r="C155" s="20">
        <f>D154+G154-H154</f>
        <v>37976.36190952269</v>
      </c>
      <c r="D155" s="17">
        <f>C155+(C155*0.04)</f>
        <v>39495.416385903598</v>
      </c>
      <c r="E155" s="17">
        <f>C155/3250</f>
        <v>11.68503443369929</v>
      </c>
      <c r="F155" s="28">
        <f>(D155-C155)/E155</f>
        <v>130.00000000000006</v>
      </c>
      <c r="G155" s="17"/>
      <c r="H155" s="79"/>
      <c r="I155" s="19">
        <f>E155*50/C155</f>
        <v>1.5384615384615387E-2</v>
      </c>
      <c r="J155" s="87"/>
      <c r="K155" s="89"/>
    </row>
    <row r="156" spans="1:17">
      <c r="A156" s="100"/>
      <c r="B156" s="81">
        <f>B155+7</f>
        <v>43800</v>
      </c>
      <c r="C156" s="20">
        <f>D155+G155-H155</f>
        <v>39495.416385903598</v>
      </c>
      <c r="D156" s="17">
        <f>C156+(C156*0.04)</f>
        <v>41075.233041339743</v>
      </c>
      <c r="E156" s="17">
        <f>C156/3250</f>
        <v>12.15243581104726</v>
      </c>
      <c r="F156" s="28">
        <f>(D156-C156)/E156</f>
        <v>130.00000000000011</v>
      </c>
      <c r="G156" s="17"/>
      <c r="H156" s="79"/>
      <c r="I156" s="19">
        <f>E156*50/C156</f>
        <v>1.5384615384615384E-2</v>
      </c>
      <c r="J156" s="87"/>
      <c r="K156" s="89"/>
    </row>
    <row r="157" spans="1:17" ht="13.5" thickBot="1">
      <c r="A157" s="101"/>
      <c r="B157" s="81">
        <f>B156+7</f>
        <v>43807</v>
      </c>
      <c r="C157" s="20">
        <f>D156+G156-H156</f>
        <v>41075.233041339743</v>
      </c>
      <c r="D157" s="17">
        <f>C157+(C157*0.04)</f>
        <v>42718.242362993333</v>
      </c>
      <c r="E157" s="17">
        <f>C157/3250</f>
        <v>12.638533243489151</v>
      </c>
      <c r="F157" s="28">
        <f>(D157-C157)/E157</f>
        <v>130</v>
      </c>
      <c r="G157" s="80"/>
      <c r="H157" s="80"/>
      <c r="I157" s="19">
        <f>E157*50/C157</f>
        <v>1.5384615384615384E-2</v>
      </c>
      <c r="J157" s="87"/>
      <c r="K157" s="89"/>
      <c r="L157" s="102"/>
      <c r="M157" s="103"/>
      <c r="N157" s="103"/>
      <c r="O157" s="103"/>
      <c r="P157" s="103"/>
      <c r="Q157" s="103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9">
        <v>32</v>
      </c>
      <c r="B159" s="81">
        <f>B157+7</f>
        <v>43814</v>
      </c>
      <c r="C159" s="20">
        <f>D157+G157-H157</f>
        <v>42718.242362993333</v>
      </c>
      <c r="D159" s="17">
        <f>C159+(C159*0.04)</f>
        <v>44426.972057513063</v>
      </c>
      <c r="E159" s="17">
        <f>C159/3250</f>
        <v>13.144074573228718</v>
      </c>
      <c r="F159" s="28">
        <f>(D159-C159)/E159</f>
        <v>129.99999999999977</v>
      </c>
      <c r="G159" s="18"/>
      <c r="H159" s="18"/>
      <c r="I159" s="19">
        <f>E159*50/C159</f>
        <v>1.5384615384615385E-2</v>
      </c>
      <c r="J159" s="87"/>
      <c r="K159" s="89"/>
    </row>
    <row r="160" spans="1:17">
      <c r="A160" s="100"/>
      <c r="B160" s="81">
        <f>B159+7</f>
        <v>43821</v>
      </c>
      <c r="C160" s="20">
        <f>D159+G159-H159</f>
        <v>44426.972057513063</v>
      </c>
      <c r="D160" s="17">
        <f>C160+(C160*0.04)</f>
        <v>46204.050939813584</v>
      </c>
      <c r="E160" s="17">
        <f>C160/3250</f>
        <v>13.669837556157866</v>
      </c>
      <c r="F160" s="28">
        <f>(D160-C160)/E160</f>
        <v>129.99999999999986</v>
      </c>
      <c r="G160" s="18"/>
      <c r="H160" s="18"/>
      <c r="I160" s="19">
        <f>E160*50/C160</f>
        <v>1.5384615384615384E-2</v>
      </c>
      <c r="J160" s="87"/>
      <c r="K160" s="89"/>
    </row>
    <row r="161" spans="1:17">
      <c r="A161" s="100"/>
      <c r="B161" s="81">
        <f>B160+7</f>
        <v>43828</v>
      </c>
      <c r="C161" s="20">
        <f>D160+G160-H160</f>
        <v>46204.050939813584</v>
      </c>
      <c r="D161" s="17">
        <f>C161+(C161*0.04)</f>
        <v>48052.212977406125</v>
      </c>
      <c r="E161" s="17">
        <f>C161/3250</f>
        <v>14.216631058404179</v>
      </c>
      <c r="F161" s="28">
        <f>(D161-C161)/E161</f>
        <v>129.99999999999986</v>
      </c>
      <c r="G161" s="18"/>
      <c r="H161" s="18"/>
      <c r="I161" s="19">
        <f>E161*50/C161</f>
        <v>1.5384615384615385E-2</v>
      </c>
      <c r="J161" s="87"/>
      <c r="K161" s="89"/>
    </row>
    <row r="162" spans="1:17" ht="13.5" thickBot="1">
      <c r="A162" s="101"/>
      <c r="B162" s="81">
        <f>B161+7</f>
        <v>43835</v>
      </c>
      <c r="C162" s="20">
        <f>D161+G161-H161</f>
        <v>48052.212977406125</v>
      </c>
      <c r="D162" s="17">
        <f>C162+(C162*0.04)</f>
        <v>49974.301496502369</v>
      </c>
      <c r="E162" s="17">
        <f>C162/3250</f>
        <v>14.785296300740345</v>
      </c>
      <c r="F162" s="28">
        <f>(D162-C162)/E162</f>
        <v>129.99999999999991</v>
      </c>
      <c r="G162" s="80"/>
      <c r="H162" s="80"/>
      <c r="I162" s="19">
        <f>E162*50/C162</f>
        <v>1.5384615384615384E-2</v>
      </c>
      <c r="J162" s="87"/>
      <c r="K162" s="89"/>
      <c r="L162" s="102"/>
      <c r="M162" s="103"/>
      <c r="N162" s="103"/>
      <c r="O162" s="103"/>
      <c r="P162" s="103"/>
      <c r="Q162" s="103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9">
        <v>33</v>
      </c>
      <c r="B164" s="81">
        <f>B162+7</f>
        <v>43842</v>
      </c>
      <c r="C164" s="20">
        <f>D162+G162-H162</f>
        <v>49974.301496502369</v>
      </c>
      <c r="D164" s="17">
        <f>C164+(C164*0.04)</f>
        <v>51973.273556362466</v>
      </c>
      <c r="E164" s="17">
        <f>C164/3250</f>
        <v>15.376708152769959</v>
      </c>
      <c r="F164" s="28">
        <f>(D164-C164)/E164</f>
        <v>130.0000000000002</v>
      </c>
      <c r="G164" s="18"/>
      <c r="H164" s="18"/>
      <c r="I164" s="19">
        <f>E164*50/C164</f>
        <v>1.5384615384615384E-2</v>
      </c>
      <c r="J164" s="87"/>
      <c r="K164" s="89"/>
    </row>
    <row r="165" spans="1:17">
      <c r="A165" s="100"/>
      <c r="B165" s="81">
        <f>B164+7</f>
        <v>43849</v>
      </c>
      <c r="C165" s="20">
        <f>D164+G164-H164</f>
        <v>51973.273556362466</v>
      </c>
      <c r="D165" s="17">
        <f>C165+(C165*0.04)</f>
        <v>54052.204498616964</v>
      </c>
      <c r="E165" s="17">
        <f>C165/3250</f>
        <v>15.991776478880759</v>
      </c>
      <c r="F165" s="28">
        <f>(D165-C165)/E165</f>
        <v>129.99999999999991</v>
      </c>
      <c r="G165" s="18"/>
      <c r="H165" s="18"/>
      <c r="I165" s="19">
        <f>E165*50/C165</f>
        <v>1.5384615384615384E-2</v>
      </c>
      <c r="J165" s="87"/>
      <c r="K165" s="89"/>
      <c r="L165" s="31"/>
      <c r="M165" s="31"/>
    </row>
    <row r="166" spans="1:17">
      <c r="A166" s="100"/>
      <c r="B166" s="81">
        <f>B165+7</f>
        <v>43856</v>
      </c>
      <c r="C166" s="20">
        <f>D165+G165-H165</f>
        <v>54052.204498616964</v>
      </c>
      <c r="D166" s="17">
        <f>C166+(C166*0.04)</f>
        <v>56214.292678561644</v>
      </c>
      <c r="E166" s="17">
        <f>C166/3250</f>
        <v>16.631447538035989</v>
      </c>
      <c r="F166" s="28">
        <f>(D166-C166)/E166</f>
        <v>130.00000000000009</v>
      </c>
      <c r="G166" s="18"/>
      <c r="H166" s="18"/>
      <c r="I166" s="19">
        <f>E166*50/C166</f>
        <v>1.5384615384615384E-2</v>
      </c>
      <c r="J166" s="87"/>
      <c r="K166" s="89"/>
      <c r="L166" s="31"/>
      <c r="M166" s="31"/>
    </row>
    <row r="167" spans="1:17" ht="13.5" thickBot="1">
      <c r="A167" s="101"/>
      <c r="B167" s="81">
        <f>B166+7</f>
        <v>43863</v>
      </c>
      <c r="C167" s="20">
        <f>D166+G166-H166</f>
        <v>56214.292678561644</v>
      </c>
      <c r="D167" s="17">
        <f>C167+(C167*0.04)</f>
        <v>58462.86438570411</v>
      </c>
      <c r="E167" s="17">
        <f>C167/3250</f>
        <v>17.296705439557428</v>
      </c>
      <c r="F167" s="28">
        <f>(D167-C167)/E167</f>
        <v>130.00000000000003</v>
      </c>
      <c r="G167" s="80"/>
      <c r="H167" s="80">
        <f>(D167-C154)*0.35</f>
        <v>7681.4961231378393</v>
      </c>
      <c r="I167" s="19">
        <f>E167*50/C167</f>
        <v>1.5384615384615384E-2</v>
      </c>
      <c r="J167" s="87"/>
      <c r="K167" s="89"/>
      <c r="L167" s="104" t="s">
        <v>38</v>
      </c>
      <c r="M167" s="105"/>
      <c r="N167" s="105"/>
      <c r="O167" s="105"/>
      <c r="P167" s="105"/>
      <c r="Q167" s="105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9">
        <v>34</v>
      </c>
      <c r="B169" s="81">
        <f>B167+7</f>
        <v>43870</v>
      </c>
      <c r="C169" s="20">
        <f>D167+G167-H167</f>
        <v>50781.36826256627</v>
      </c>
      <c r="D169" s="17">
        <f>C169+(C169*0.04)</f>
        <v>52812.622993068922</v>
      </c>
      <c r="E169" s="17">
        <f>C169/3250</f>
        <v>15.625036388481929</v>
      </c>
      <c r="F169" s="28">
        <f>(D169-C169)/E169</f>
        <v>130.00000000000014</v>
      </c>
      <c r="G169" s="18"/>
      <c r="H169" s="18"/>
      <c r="I169" s="19">
        <f>E169*50/C169</f>
        <v>1.5384615384615384E-2</v>
      </c>
      <c r="J169" s="87"/>
      <c r="K169" s="89"/>
    </row>
    <row r="170" spans="1:17">
      <c r="A170" s="100"/>
      <c r="B170" s="81">
        <f>B169+7</f>
        <v>43877</v>
      </c>
      <c r="C170" s="20">
        <f>D169+G169-H169</f>
        <v>52812.622993068922</v>
      </c>
      <c r="D170" s="17">
        <f>C170+(C170*0.04)</f>
        <v>54925.127912791679</v>
      </c>
      <c r="E170" s="17">
        <f>C170/3250</f>
        <v>16.250037844021207</v>
      </c>
      <c r="F170" s="28">
        <f>(D170-C170)/E170</f>
        <v>129.99999999999997</v>
      </c>
      <c r="G170" s="18"/>
      <c r="H170" s="18"/>
      <c r="I170" s="19">
        <f>E170*50/C170</f>
        <v>1.5384615384615385E-2</v>
      </c>
      <c r="J170" s="87"/>
      <c r="K170" s="89"/>
    </row>
    <row r="171" spans="1:17">
      <c r="A171" s="100"/>
      <c r="B171" s="81">
        <f>B170+7</f>
        <v>43884</v>
      </c>
      <c r="C171" s="20">
        <f>D170+G170-H170</f>
        <v>54925.127912791679</v>
      </c>
      <c r="D171" s="17">
        <f>C171+(C171*0.04)</f>
        <v>57122.133029303346</v>
      </c>
      <c r="E171" s="17">
        <f>C171/3250</f>
        <v>16.900039357782056</v>
      </c>
      <c r="F171" s="28">
        <f>(D171-C171)/E171</f>
        <v>130</v>
      </c>
      <c r="G171" s="18"/>
      <c r="H171" s="18"/>
      <c r="I171" s="19">
        <f>E171*50/C171</f>
        <v>1.5384615384615385E-2</v>
      </c>
      <c r="J171" s="87"/>
      <c r="K171" s="89"/>
    </row>
    <row r="172" spans="1:17" ht="13.5" thickBot="1">
      <c r="A172" s="101"/>
      <c r="B172" s="81">
        <f>B171+7</f>
        <v>43891</v>
      </c>
      <c r="C172" s="20">
        <f>D171+G171-H171</f>
        <v>57122.133029303346</v>
      </c>
      <c r="D172" s="17">
        <f>C172+(C172*0.04)</f>
        <v>59407.018350475482</v>
      </c>
      <c r="E172" s="17">
        <f>C172/3250</f>
        <v>17.576040932093338</v>
      </c>
      <c r="F172" s="28">
        <f>(D172-C172)/E172</f>
        <v>130.00000000000011</v>
      </c>
      <c r="G172" s="80"/>
      <c r="H172" s="80"/>
      <c r="I172" s="19">
        <f>E172*50/C172</f>
        <v>1.5384615384615385E-2</v>
      </c>
      <c r="J172" s="87"/>
      <c r="K172" s="89"/>
      <c r="L172" s="102"/>
      <c r="M172" s="103"/>
      <c r="N172" s="103"/>
      <c r="O172" s="103"/>
      <c r="P172" s="103"/>
      <c r="Q172" s="103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9">
        <v>35</v>
      </c>
      <c r="B174" s="81">
        <f>B172+7</f>
        <v>43898</v>
      </c>
      <c r="C174" s="20">
        <f>D172+G172-H172</f>
        <v>59407.018350475482</v>
      </c>
      <c r="D174" s="17">
        <f>C174+(C174*0.04)</f>
        <v>61783.299084494502</v>
      </c>
      <c r="E174" s="17">
        <f>C174/3250</f>
        <v>18.279082569377071</v>
      </c>
      <c r="F174" s="28">
        <f>(D174-C174)/E174</f>
        <v>130</v>
      </c>
      <c r="G174" s="18"/>
      <c r="H174" s="18"/>
      <c r="I174" s="19">
        <f>E174*50/C174</f>
        <v>1.5384615384615385E-2</v>
      </c>
      <c r="J174" s="87"/>
      <c r="K174" s="89"/>
    </row>
    <row r="175" spans="1:17">
      <c r="A175" s="100"/>
      <c r="B175" s="81">
        <f>B174+7</f>
        <v>43905</v>
      </c>
      <c r="C175" s="20">
        <f>D174+G174-H174</f>
        <v>61783.299084494502</v>
      </c>
      <c r="D175" s="17">
        <f>C175+(C175*0.04)</f>
        <v>64254.631047874282</v>
      </c>
      <c r="E175" s="17">
        <f>C175/3250</f>
        <v>19.010245872152154</v>
      </c>
      <c r="F175" s="28">
        <f>(D175-C175)/E175</f>
        <v>130</v>
      </c>
      <c r="G175" s="18"/>
      <c r="H175" s="18"/>
      <c r="I175" s="19">
        <f>E175*50/C175</f>
        <v>1.5384615384615385E-2</v>
      </c>
      <c r="J175" s="87"/>
      <c r="K175" s="89"/>
    </row>
    <row r="176" spans="1:17">
      <c r="A176" s="100"/>
      <c r="B176" s="81">
        <f>B175+7</f>
        <v>43912</v>
      </c>
      <c r="C176" s="20">
        <f>D175+G175-H175</f>
        <v>64254.631047874282</v>
      </c>
      <c r="D176" s="17">
        <f>C176+(C176*0.04)</f>
        <v>66824.816289789247</v>
      </c>
      <c r="E176" s="17">
        <f>C176/3250</f>
        <v>19.770655707038241</v>
      </c>
      <c r="F176" s="28">
        <f>(D176-C176)/E176</f>
        <v>129.99999999999972</v>
      </c>
      <c r="G176" s="18"/>
      <c r="H176" s="18"/>
      <c r="I176" s="19">
        <f>E176*50/C176</f>
        <v>1.5384615384615385E-2</v>
      </c>
      <c r="J176" s="87"/>
      <c r="K176" s="89"/>
    </row>
    <row r="177" spans="1:17" ht="13.5" thickBot="1">
      <c r="A177" s="101"/>
      <c r="B177" s="81">
        <f>B176+7</f>
        <v>43919</v>
      </c>
      <c r="C177" s="20">
        <f>D176+G176-H176</f>
        <v>66824.816289789247</v>
      </c>
      <c r="D177" s="17">
        <f>C177+(C177*0.04)</f>
        <v>69497.808941380819</v>
      </c>
      <c r="E177" s="17">
        <f>C177/3250</f>
        <v>20.561481935319769</v>
      </c>
      <c r="F177" s="28">
        <f>(D177-C177)/E177</f>
        <v>130.00000000000011</v>
      </c>
      <c r="G177" s="80"/>
      <c r="H177" s="80">
        <f>(D177-C169)*0.35</f>
        <v>6550.7542375850917</v>
      </c>
      <c r="I177" s="19">
        <f>E177*50/C177</f>
        <v>1.5384615384615387E-2</v>
      </c>
      <c r="J177" s="87"/>
      <c r="K177" s="89"/>
      <c r="L177" s="104" t="s">
        <v>38</v>
      </c>
      <c r="M177" s="105"/>
      <c r="N177" s="105"/>
      <c r="O177" s="105"/>
      <c r="P177" s="105"/>
      <c r="Q177" s="105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1">
    <mergeCell ref="A14:A17"/>
    <mergeCell ref="L17:Q17"/>
    <mergeCell ref="B1:K1"/>
    <mergeCell ref="A4:A7"/>
    <mergeCell ref="L7:Q7"/>
    <mergeCell ref="A9:A12"/>
    <mergeCell ref="L12:Q12"/>
    <mergeCell ref="A19:A22"/>
    <mergeCell ref="L22:Q22"/>
    <mergeCell ref="A24:A27"/>
    <mergeCell ref="L27:Q27"/>
    <mergeCell ref="A29:A32"/>
    <mergeCell ref="L32:Q32"/>
    <mergeCell ref="A34:A37"/>
    <mergeCell ref="L37:Q37"/>
    <mergeCell ref="A39:A42"/>
    <mergeCell ref="L42:Q42"/>
    <mergeCell ref="A44:A47"/>
    <mergeCell ref="L47:Q47"/>
    <mergeCell ref="A49:A52"/>
    <mergeCell ref="L52:Q52"/>
    <mergeCell ref="A54:A57"/>
    <mergeCell ref="L57:Q57"/>
    <mergeCell ref="A59:A62"/>
    <mergeCell ref="L62:Q62"/>
    <mergeCell ref="A64:A67"/>
    <mergeCell ref="L67:Q67"/>
    <mergeCell ref="A69:A72"/>
    <mergeCell ref="L72:Q72"/>
    <mergeCell ref="A74:A77"/>
    <mergeCell ref="L77:Q77"/>
    <mergeCell ref="A79:A82"/>
    <mergeCell ref="L82:Q82"/>
    <mergeCell ref="A84:A87"/>
    <mergeCell ref="L87:Q87"/>
    <mergeCell ref="A89:A92"/>
    <mergeCell ref="L92:Q92"/>
    <mergeCell ref="A94:A97"/>
    <mergeCell ref="L97:Q97"/>
    <mergeCell ref="A99:A102"/>
    <mergeCell ref="L102:Q102"/>
    <mergeCell ref="A104:A107"/>
    <mergeCell ref="L107:Q107"/>
    <mergeCell ref="A109:A112"/>
    <mergeCell ref="L112:Q112"/>
    <mergeCell ref="A114:A117"/>
    <mergeCell ref="L117:Q117"/>
    <mergeCell ref="A119:A122"/>
    <mergeCell ref="L122:Q122"/>
    <mergeCell ref="A124:A127"/>
    <mergeCell ref="L127:Q127"/>
    <mergeCell ref="A129:A132"/>
    <mergeCell ref="L132:Q132"/>
    <mergeCell ref="A134:A137"/>
    <mergeCell ref="L137:Q137"/>
    <mergeCell ref="A139:A142"/>
    <mergeCell ref="L142:Q142"/>
    <mergeCell ref="A144:A147"/>
    <mergeCell ref="L147:Q147"/>
    <mergeCell ref="A149:A152"/>
    <mergeCell ref="L152:Q152"/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C16" sqref="C16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1" width="9" bestFit="1" customWidth="1"/>
    <col min="12" max="16384" width="9.140625" style="75"/>
  </cols>
  <sheetData>
    <row r="1" spans="1:17" ht="13.5" thickBot="1">
      <c r="B1" s="106"/>
      <c r="C1" s="107"/>
      <c r="D1" s="107"/>
      <c r="E1" s="107"/>
      <c r="F1" s="107"/>
      <c r="G1" s="107"/>
      <c r="H1" s="107"/>
      <c r="I1" s="107"/>
      <c r="J1" s="107"/>
      <c r="K1" s="107"/>
    </row>
    <row r="2" spans="1:17" ht="13.5" thickBot="1">
      <c r="A2" s="76" t="s">
        <v>36</v>
      </c>
      <c r="B2" s="3" t="s">
        <v>3</v>
      </c>
      <c r="C2" s="4" t="s">
        <v>41</v>
      </c>
      <c r="D2" s="5" t="s">
        <v>42</v>
      </c>
      <c r="E2" s="5" t="s">
        <v>43</v>
      </c>
      <c r="F2" s="5" t="s">
        <v>44</v>
      </c>
      <c r="G2" s="5" t="s">
        <v>6</v>
      </c>
      <c r="H2" s="5" t="s">
        <v>6</v>
      </c>
      <c r="I2" s="14" t="s">
        <v>37</v>
      </c>
      <c r="J2" s="14" t="s">
        <v>2</v>
      </c>
      <c r="K2" s="14" t="s">
        <v>47</v>
      </c>
    </row>
    <row r="3" spans="1:17" ht="13.5" thickBot="1">
      <c r="A3" s="77"/>
      <c r="B3" s="3" t="s">
        <v>8</v>
      </c>
      <c r="C3" s="7" t="s">
        <v>51</v>
      </c>
      <c r="D3" s="7" t="s">
        <v>51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46</v>
      </c>
      <c r="K3" s="14" t="s">
        <v>46</v>
      </c>
    </row>
    <row r="4" spans="1:17">
      <c r="A4" s="99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7">
        <f>(D4-C4)/C4</f>
        <v>0</v>
      </c>
      <c r="K4" s="89">
        <v>0.04</v>
      </c>
    </row>
    <row r="5" spans="1:17">
      <c r="A5" s="100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7">
        <f>(D5-C4)/C4</f>
        <v>1.4999999999999999E-2</v>
      </c>
      <c r="K5" s="89">
        <v>8.1599999999999909E-2</v>
      </c>
    </row>
    <row r="6" spans="1:17">
      <c r="A6" s="100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7">
        <f>(D6-$C4)/$C4</f>
        <v>6.9809999999999942E-2</v>
      </c>
      <c r="K6" s="89">
        <v>0.12486399999999981</v>
      </c>
    </row>
    <row r="7" spans="1:17" ht="13.5" thickBot="1">
      <c r="A7" s="101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7">
        <f>(D7-$C4)/$C4</f>
        <v>0.12148182300000002</v>
      </c>
      <c r="K7" s="89">
        <v>0.16985855999999991</v>
      </c>
      <c r="L7" s="102"/>
      <c r="M7" s="103"/>
      <c r="N7" s="103"/>
      <c r="O7" s="103"/>
      <c r="P7" s="103"/>
      <c r="Q7" s="103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9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7">
        <f>(D9-$C4)/$C4</f>
        <v>3.8492168097999976E-2</v>
      </c>
      <c r="K9" s="89">
        <v>0.2166529023999999</v>
      </c>
    </row>
    <row r="10" spans="1:17">
      <c r="A10" s="100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7">
        <f>(D10-$C4)/$C4</f>
        <v>8.2835783675784563E-2</v>
      </c>
      <c r="K10" s="89">
        <v>0.26531901849599993</v>
      </c>
    </row>
    <row r="11" spans="1:17">
      <c r="A11" s="100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7">
        <f>(D11-$C4)/$C4</f>
        <v>7.7963022649243499E-2</v>
      </c>
      <c r="K11" s="89">
        <v>0.31593177923583993</v>
      </c>
    </row>
    <row r="12" spans="1:17" ht="13.5" thickBot="1">
      <c r="A12" s="101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7">
        <f>(D12-$C4)/$C4</f>
        <v>4.2821428110878232E-2</v>
      </c>
      <c r="K12" s="89">
        <v>0.3685690504052736</v>
      </c>
      <c r="L12" s="102"/>
      <c r="M12" s="103"/>
      <c r="N12" s="103"/>
      <c r="O12" s="103"/>
      <c r="P12" s="103"/>
      <c r="Q12" s="103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9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7">
        <f>(D14-$C4)/$C4</f>
        <v>2.1964999548660699E-2</v>
      </c>
      <c r="K14" s="89">
        <v>0.42331181242148452</v>
      </c>
    </row>
    <row r="15" spans="1:17">
      <c r="A15" s="100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93">
        <f>(D15-$C4)/$C4</f>
        <v>8.2874113521760939E-2</v>
      </c>
      <c r="K15" s="97">
        <v>0.48024428491834398</v>
      </c>
    </row>
    <row r="16" spans="1:17" ht="15">
      <c r="A16" s="100"/>
      <c r="B16" s="81">
        <f>B15+7</f>
        <v>42974</v>
      </c>
      <c r="C16" s="32">
        <f>D15+G15-H15</f>
        <v>216.57482270435219</v>
      </c>
      <c r="D16" s="17">
        <f>C16+(C16*0.04)</f>
        <v>225.23781561252628</v>
      </c>
      <c r="E16" s="17">
        <f>C16/3250</f>
        <v>6.6638406985954524E-2</v>
      </c>
      <c r="F16" s="28">
        <f>(D16-C16)/E16</f>
        <v>130.00000000000003</v>
      </c>
      <c r="G16" s="18"/>
      <c r="H16" s="18"/>
      <c r="I16" s="19">
        <f>E16*50/C16</f>
        <v>1.5384615384615385E-2</v>
      </c>
      <c r="J16" s="87"/>
      <c r="K16" s="89">
        <v>0.5394540563150777</v>
      </c>
    </row>
    <row r="17" spans="1:17" ht="13.5" thickBot="1">
      <c r="A17" s="101"/>
      <c r="B17" s="81">
        <f>B16+7</f>
        <v>42981</v>
      </c>
      <c r="C17" s="20">
        <f>D16+G16-H16</f>
        <v>225.23781561252628</v>
      </c>
      <c r="D17" s="17">
        <f>C17+(C17*0.04)</f>
        <v>234.24732823702732</v>
      </c>
      <c r="E17" s="17">
        <f>C17/3250</f>
        <v>6.9303943265392701E-2</v>
      </c>
      <c r="F17" s="28">
        <f>(D17-C17)/E17</f>
        <v>129.99999999999986</v>
      </c>
      <c r="G17" s="18"/>
      <c r="H17" s="80">
        <f>(D17-C4)*0.3</f>
        <v>10.274198471108194</v>
      </c>
      <c r="I17" s="19">
        <f>E17*50/C17</f>
        <v>1.5384615384615384E-2</v>
      </c>
      <c r="J17" s="87"/>
      <c r="K17" s="89">
        <v>0.60103221856768074</v>
      </c>
      <c r="L17" s="104" t="s">
        <v>39</v>
      </c>
      <c r="M17" s="105"/>
      <c r="N17" s="105"/>
      <c r="O17" s="105"/>
      <c r="P17" s="105"/>
      <c r="Q17" s="105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>
      <c r="A19" s="99">
        <v>4</v>
      </c>
      <c r="B19" s="81">
        <f>B17+7</f>
        <v>42988</v>
      </c>
      <c r="C19" s="20">
        <f>D17+G17-H17</f>
        <v>223.97312976591911</v>
      </c>
      <c r="D19" s="17">
        <f>C19+(C19*0.04)</f>
        <v>232.93205495655587</v>
      </c>
      <c r="E19" s="17">
        <f>C19/3250</f>
        <v>6.8914809158744345E-2</v>
      </c>
      <c r="F19" s="28">
        <f>(D19-C19)/E19</f>
        <v>129.99999999999997</v>
      </c>
      <c r="G19" s="18"/>
      <c r="H19" s="18"/>
      <c r="I19" s="19">
        <f>E19*50/C19</f>
        <v>1.5384615384615385E-2</v>
      </c>
      <c r="J19" s="87"/>
      <c r="K19" s="89">
        <v>0.66507350731038783</v>
      </c>
    </row>
    <row r="20" spans="1:17">
      <c r="A20" s="100"/>
      <c r="B20" s="81">
        <f>B19+7</f>
        <v>42995</v>
      </c>
      <c r="C20" s="20">
        <f>D19+G19-H19</f>
        <v>232.93205495655587</v>
      </c>
      <c r="D20" s="17">
        <f>C20+(C20*0.04)</f>
        <v>242.24933715481811</v>
      </c>
      <c r="E20" s="17">
        <f>C20/3250</f>
        <v>7.1671401525094117E-2</v>
      </c>
      <c r="F20" s="28">
        <f>(D20-C20)/E20</f>
        <v>129.99999999999997</v>
      </c>
      <c r="G20" s="18"/>
      <c r="H20" s="18"/>
      <c r="I20" s="19">
        <f>E20*50/C20</f>
        <v>1.5384615384615385E-2</v>
      </c>
      <c r="J20" s="87"/>
      <c r="K20" s="89">
        <v>0.73167644760280337</v>
      </c>
    </row>
    <row r="21" spans="1:17">
      <c r="A21" s="100"/>
      <c r="B21" s="81">
        <f>B20+7</f>
        <v>43002</v>
      </c>
      <c r="C21" s="20">
        <f>D20+G20-H20</f>
        <v>242.24933715481811</v>
      </c>
      <c r="D21" s="17">
        <f>C21+(C21*0.04)</f>
        <v>251.93931064101082</v>
      </c>
      <c r="E21" s="17">
        <f>C21/3250</f>
        <v>7.4538257586097875E-2</v>
      </c>
      <c r="F21" s="28">
        <f>(D21-C21)/E21</f>
        <v>129.99999999999986</v>
      </c>
      <c r="G21" s="18"/>
      <c r="H21" s="18"/>
      <c r="I21" s="19">
        <f>E21*50/C21</f>
        <v>1.5384615384615384E-2</v>
      </c>
      <c r="J21" s="87"/>
      <c r="K21" s="89">
        <v>0.80094350550691551</v>
      </c>
    </row>
    <row r="22" spans="1:17" ht="13.5" thickBot="1">
      <c r="A22" s="101"/>
      <c r="B22" s="81">
        <f>B21+7</f>
        <v>43009</v>
      </c>
      <c r="C22" s="20">
        <f>D21+G21-H21</f>
        <v>251.93931064101082</v>
      </c>
      <c r="D22" s="17">
        <f>C22+(C22*0.04)</f>
        <v>262.01688306665125</v>
      </c>
      <c r="E22" s="17">
        <f>C22/3250</f>
        <v>7.7519787889541794E-2</v>
      </c>
      <c r="F22" s="28">
        <f>(D22-C22)/E22</f>
        <v>129.99999999999991</v>
      </c>
      <c r="G22" s="18"/>
      <c r="H22" s="18"/>
      <c r="I22" s="19">
        <f>E22*50/C22</f>
        <v>1.5384615384615385E-2</v>
      </c>
      <c r="J22" s="87"/>
      <c r="K22" s="89">
        <v>0.87298124572719216</v>
      </c>
      <c r="L22" s="102"/>
      <c r="M22" s="103"/>
      <c r="N22" s="103"/>
      <c r="O22" s="103"/>
      <c r="P22" s="103"/>
      <c r="Q22" s="103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9">
        <v>5</v>
      </c>
      <c r="B24" s="81">
        <f>B22+7</f>
        <v>43016</v>
      </c>
      <c r="C24" s="20">
        <f>D22+G22-H22</f>
        <v>262.01688306665125</v>
      </c>
      <c r="D24" s="17">
        <f>C24+(C24*0.04)</f>
        <v>272.49755838931731</v>
      </c>
      <c r="E24" s="17">
        <f>C24/3250</f>
        <v>8.062057940512346E-2</v>
      </c>
      <c r="F24" s="28">
        <f>(D24-C24)/E24</f>
        <v>130.00000000000011</v>
      </c>
      <c r="G24" s="18"/>
      <c r="H24" s="18"/>
      <c r="I24" s="19">
        <f>E24*50/C24</f>
        <v>1.5384615384615385E-2</v>
      </c>
      <c r="J24" s="87"/>
      <c r="K24" s="89">
        <v>0.94790049555627975</v>
      </c>
    </row>
    <row r="25" spans="1:17">
      <c r="A25" s="100"/>
      <c r="B25" s="81">
        <f>B24+7</f>
        <v>43023</v>
      </c>
      <c r="C25" s="20">
        <f>D24+G24-H24</f>
        <v>272.49755838931731</v>
      </c>
      <c r="D25" s="17">
        <f>C25+(C25*0.04)</f>
        <v>283.39746072488998</v>
      </c>
      <c r="E25" s="17">
        <f>C25/3250</f>
        <v>8.3845402581328402E-2</v>
      </c>
      <c r="F25" s="28">
        <f>(D25-C25)/E25</f>
        <v>129.9999999999998</v>
      </c>
      <c r="G25" s="18"/>
      <c r="H25" s="18"/>
      <c r="I25" s="19">
        <f>E25*50/C25</f>
        <v>1.5384615384615385E-2</v>
      </c>
      <c r="J25" s="87"/>
      <c r="K25" s="89">
        <v>1.025816515378531</v>
      </c>
    </row>
    <row r="26" spans="1:17">
      <c r="A26" s="100"/>
      <c r="B26" s="81">
        <f>B25+7</f>
        <v>43030</v>
      </c>
      <c r="C26" s="20">
        <f>D25+G25-H25</f>
        <v>283.39746072488998</v>
      </c>
      <c r="D26" s="17">
        <f>C26+(C26*0.04)</f>
        <v>294.7333591538856</v>
      </c>
      <c r="E26" s="17">
        <f>C26/3250</f>
        <v>8.7199218684581539E-2</v>
      </c>
      <c r="F26" s="28">
        <f>(D26-C26)/E26</f>
        <v>130.00000000000023</v>
      </c>
      <c r="G26" s="18"/>
      <c r="H26" s="18"/>
      <c r="I26" s="19">
        <f>E26*50/C26</f>
        <v>1.5384615384615387E-2</v>
      </c>
      <c r="J26" s="87"/>
      <c r="K26" s="89">
        <v>1.1068491759936723</v>
      </c>
    </row>
    <row r="27" spans="1:17" ht="13.5" thickBot="1">
      <c r="A27" s="101"/>
      <c r="B27" s="81">
        <f>B26+7</f>
        <v>43037</v>
      </c>
      <c r="C27" s="20">
        <f>D26+G26-H26</f>
        <v>294.7333591538856</v>
      </c>
      <c r="D27" s="17">
        <f>C27+(C27*0.04)</f>
        <v>306.522693520041</v>
      </c>
      <c r="E27" s="17">
        <f>C27/3250</f>
        <v>9.06871874319648E-2</v>
      </c>
      <c r="F27" s="28">
        <f>(D27-C27)/E27</f>
        <v>129.99999999999974</v>
      </c>
      <c r="G27" s="18"/>
      <c r="H27" s="18"/>
      <c r="I27" s="19">
        <f>E27*50/C27</f>
        <v>1.5384615384615385E-2</v>
      </c>
      <c r="J27" s="87"/>
      <c r="K27" s="89">
        <v>1.1911231430334193</v>
      </c>
      <c r="L27" s="102"/>
      <c r="M27" s="103"/>
      <c r="N27" s="103"/>
      <c r="O27" s="103"/>
      <c r="P27" s="103"/>
      <c r="Q27" s="103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9">
        <v>6</v>
      </c>
      <c r="B29" s="81">
        <f>B27+7</f>
        <v>43044</v>
      </c>
      <c r="C29" s="20">
        <f>D27+G27-H27</f>
        <v>306.522693520041</v>
      </c>
      <c r="D29" s="17">
        <f>C29+(C29*0.04)</f>
        <v>318.78360126084266</v>
      </c>
      <c r="E29" s="17">
        <f>C29/3250</f>
        <v>9.4314674929243392E-2</v>
      </c>
      <c r="F29" s="28">
        <f>(D29-C29)/E29</f>
        <v>130.00000000000017</v>
      </c>
      <c r="G29" s="18"/>
      <c r="H29" s="18"/>
      <c r="I29" s="19">
        <f>E29*50/C29</f>
        <v>1.5384615384615385E-2</v>
      </c>
      <c r="J29" s="87"/>
      <c r="K29" s="89">
        <v>1.2787680687547558</v>
      </c>
    </row>
    <row r="30" spans="1:17">
      <c r="A30" s="100"/>
      <c r="B30" s="81">
        <f>B29+7</f>
        <v>43051</v>
      </c>
      <c r="C30" s="20">
        <f>D29+G29-H29</f>
        <v>318.78360126084266</v>
      </c>
      <c r="D30" s="17">
        <f>C30+(C30*0.04)</f>
        <v>331.53494531127637</v>
      </c>
      <c r="E30" s="17">
        <f>C30/3250</f>
        <v>9.8087261926413122E-2</v>
      </c>
      <c r="F30" s="28">
        <f>(D30-C30)/E30</f>
        <v>130.00000000000009</v>
      </c>
      <c r="G30" s="18"/>
      <c r="H30" s="18"/>
      <c r="I30" s="19">
        <f>E30*50/C30</f>
        <v>1.5384615384615385E-2</v>
      </c>
      <c r="J30" s="87"/>
      <c r="K30" s="89">
        <v>1.369918791504946</v>
      </c>
    </row>
    <row r="31" spans="1:17">
      <c r="A31" s="100"/>
      <c r="B31" s="81">
        <f>B30+7</f>
        <v>43058</v>
      </c>
      <c r="C31" s="20">
        <f>D30+G30-H30</f>
        <v>331.53494531127637</v>
      </c>
      <c r="D31" s="17">
        <f>C31+(C31*0.04)</f>
        <v>344.79634312372741</v>
      </c>
      <c r="E31" s="17">
        <f>C31/3250</f>
        <v>0.10201075240346966</v>
      </c>
      <c r="F31" s="28">
        <f>(D31-C31)/E31</f>
        <v>129.99999999999983</v>
      </c>
      <c r="G31" s="18"/>
      <c r="H31" s="18"/>
      <c r="I31" s="19">
        <f>E31*50/C31</f>
        <v>1.5384615384615384E-2</v>
      </c>
      <c r="J31" s="87"/>
      <c r="K31" s="89">
        <v>1.464715543165144</v>
      </c>
    </row>
    <row r="32" spans="1:17" ht="13.5" thickBot="1">
      <c r="A32" s="101"/>
      <c r="B32" s="81">
        <f>B31+7</f>
        <v>43065</v>
      </c>
      <c r="C32" s="20">
        <f>D31+G31-H31</f>
        <v>344.79634312372741</v>
      </c>
      <c r="D32" s="17">
        <f>C32+(C32*0.04)</f>
        <v>358.58819684867649</v>
      </c>
      <c r="E32" s="17">
        <f>C32/3250</f>
        <v>0.10609118249960843</v>
      </c>
      <c r="F32" s="28">
        <f>(D32-C32)/E32</f>
        <v>129.99999999999983</v>
      </c>
      <c r="G32" s="18"/>
      <c r="H32" s="80">
        <f>(D32-C19)*0.35</f>
        <v>47.115273478965079</v>
      </c>
      <c r="I32" s="19">
        <f>E32*50/C32</f>
        <v>1.5384615384615385E-2</v>
      </c>
      <c r="J32" s="87"/>
      <c r="K32" s="89">
        <v>1.5633041648917496</v>
      </c>
      <c r="L32" s="104" t="s">
        <v>38</v>
      </c>
      <c r="M32" s="105"/>
      <c r="N32" s="105"/>
      <c r="O32" s="105"/>
      <c r="P32" s="105"/>
      <c r="Q32" s="105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9">
        <v>7</v>
      </c>
      <c r="B34" s="81">
        <f>B32+7</f>
        <v>43072</v>
      </c>
      <c r="C34" s="20">
        <f>D32+G32-H32</f>
        <v>311.4729233697114</v>
      </c>
      <c r="D34" s="17">
        <f>C34+(C34*0.04)</f>
        <v>323.93184030449987</v>
      </c>
      <c r="E34" s="17">
        <f>C34/3250</f>
        <v>9.5837822575295814E-2</v>
      </c>
      <c r="F34" s="28">
        <f>(D34-C34)/E34</f>
        <v>130.00000000000023</v>
      </c>
      <c r="G34" s="18"/>
      <c r="H34" s="18"/>
      <c r="I34" s="19">
        <f>E34*50/C34</f>
        <v>1.5384615384615384E-2</v>
      </c>
      <c r="J34" s="87"/>
      <c r="K34" s="89">
        <v>1.6658363314874196</v>
      </c>
    </row>
    <row r="35" spans="1:17">
      <c r="A35" s="100"/>
      <c r="B35" s="81">
        <f>B34+7</f>
        <v>43079</v>
      </c>
      <c r="C35" s="20">
        <f>D34+G34-H34</f>
        <v>323.93184030449987</v>
      </c>
      <c r="D35" s="17">
        <f>C35+(C35*0.04)</f>
        <v>336.88911391667989</v>
      </c>
      <c r="E35" s="17">
        <f>C35/3250</f>
        <v>9.9671335478307657E-2</v>
      </c>
      <c r="F35" s="28">
        <f>(D35-C35)/E35</f>
        <v>130.00000000000023</v>
      </c>
      <c r="G35" s="18"/>
      <c r="H35" s="18"/>
      <c r="I35" s="19">
        <f>E35*50/C35</f>
        <v>1.5384615384615385E-2</v>
      </c>
      <c r="J35" s="87"/>
      <c r="K35" s="89">
        <v>1.7724697847469164</v>
      </c>
    </row>
    <row r="36" spans="1:17">
      <c r="A36" s="100"/>
      <c r="B36" s="81">
        <f>B35+7</f>
        <v>43086</v>
      </c>
      <c r="C36" s="20">
        <f>D35+G35-H35</f>
        <v>336.88911391667989</v>
      </c>
      <c r="D36" s="17">
        <f>C36+(C36*0.04)</f>
        <v>350.36467847334711</v>
      </c>
      <c r="E36" s="17">
        <f>C36/3250</f>
        <v>0.10365818889743997</v>
      </c>
      <c r="F36" s="28">
        <f>(D36-C36)/E36</f>
        <v>130.00000000000026</v>
      </c>
      <c r="G36" s="18"/>
      <c r="H36" s="18"/>
      <c r="I36" s="19">
        <f>E36*50/C36</f>
        <v>1.5384615384615385E-2</v>
      </c>
      <c r="J36" s="87"/>
      <c r="K36" s="89">
        <v>1.8833685761367933</v>
      </c>
    </row>
    <row r="37" spans="1:17" ht="13.5" thickBot="1">
      <c r="A37" s="101"/>
      <c r="B37" s="81">
        <f>B36+7</f>
        <v>43093</v>
      </c>
      <c r="C37" s="20">
        <f>D36+G36-H36</f>
        <v>350.36467847334711</v>
      </c>
      <c r="D37" s="17">
        <f>C37+(C37*0.04)</f>
        <v>364.37926561228102</v>
      </c>
      <c r="E37" s="17">
        <f>C37/3250</f>
        <v>0.10780451645333758</v>
      </c>
      <c r="F37" s="28">
        <f>(D37-C37)/E37</f>
        <v>130.00000000000017</v>
      </c>
      <c r="G37" s="80"/>
      <c r="H37" s="80"/>
      <c r="I37" s="19">
        <f>E37*50/C37</f>
        <v>1.5384615384615385E-2</v>
      </c>
      <c r="J37" s="87"/>
      <c r="K37" s="89">
        <v>1.9987033191822652</v>
      </c>
      <c r="L37" s="102"/>
      <c r="M37" s="103"/>
      <c r="N37" s="103"/>
      <c r="O37" s="103"/>
      <c r="P37" s="103"/>
      <c r="Q37" s="103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9">
        <v>8</v>
      </c>
      <c r="B39" s="81">
        <f>B37+7</f>
        <v>43100</v>
      </c>
      <c r="C39" s="20">
        <f>D37+G37-H37</f>
        <v>364.37926561228102</v>
      </c>
      <c r="D39" s="17">
        <f>C39+(C39*0.04)</f>
        <v>378.95443623677227</v>
      </c>
      <c r="E39" s="17">
        <f>C39/3250</f>
        <v>0.11211669711147108</v>
      </c>
      <c r="F39" s="28">
        <f>(D39-C39)/E39</f>
        <v>130.00000000000009</v>
      </c>
      <c r="G39" s="18"/>
      <c r="H39" s="18"/>
      <c r="I39" s="19">
        <f>E39*50/C39</f>
        <v>1.5384615384615384E-2</v>
      </c>
      <c r="J39" s="87"/>
      <c r="K39" s="89">
        <v>2.1186514519495558</v>
      </c>
    </row>
    <row r="40" spans="1:17">
      <c r="A40" s="100"/>
      <c r="B40" s="81">
        <f>B39+7</f>
        <v>43107</v>
      </c>
      <c r="C40" s="20">
        <f>D39+G39-H39</f>
        <v>378.95443623677227</v>
      </c>
      <c r="D40" s="17">
        <f>C40+(C40*0.04)</f>
        <v>394.11261368624315</v>
      </c>
      <c r="E40" s="17">
        <f>C40/3250</f>
        <v>0.11660136499592993</v>
      </c>
      <c r="F40" s="28">
        <f>(D40-C40)/E40</f>
        <v>129.99999999999994</v>
      </c>
      <c r="G40" s="18"/>
      <c r="H40" s="18"/>
      <c r="I40" s="19">
        <f>E40*50/C40</f>
        <v>1.5384615384615387E-2</v>
      </c>
      <c r="J40" s="87"/>
      <c r="K40" s="89">
        <v>2.2433975100275378</v>
      </c>
    </row>
    <row r="41" spans="1:17">
      <c r="A41" s="100"/>
      <c r="B41" s="81">
        <f>B40+7</f>
        <v>43114</v>
      </c>
      <c r="C41" s="20">
        <f>D40+G40-H40</f>
        <v>394.11261368624315</v>
      </c>
      <c r="D41" s="17">
        <f>C41+(C41*0.04)</f>
        <v>409.8771182336929</v>
      </c>
      <c r="E41" s="17">
        <f>C41/3250</f>
        <v>0.12126541959576713</v>
      </c>
      <c r="F41" s="28">
        <f>(D41-C41)/E41</f>
        <v>130.00000000000017</v>
      </c>
      <c r="G41" s="18"/>
      <c r="H41" s="18"/>
      <c r="I41" s="19">
        <f>E41*50/C41</f>
        <v>1.5384615384615385E-2</v>
      </c>
      <c r="J41" s="87"/>
      <c r="K41" s="89">
        <v>2.3731334104286392</v>
      </c>
    </row>
    <row r="42" spans="1:17" ht="13.5" thickBot="1">
      <c r="A42" s="101"/>
      <c r="B42" s="81">
        <f>B41+7</f>
        <v>43121</v>
      </c>
      <c r="C42" s="20">
        <f>D41+G41-H41</f>
        <v>409.8771182336929</v>
      </c>
      <c r="D42" s="17">
        <f>C42+(C42*0.04)</f>
        <v>426.27220296304063</v>
      </c>
      <c r="E42" s="17">
        <f>C42/3250</f>
        <v>0.12611603637959781</v>
      </c>
      <c r="F42" s="28">
        <f>(D42-C42)/E42</f>
        <v>130.00000000000011</v>
      </c>
      <c r="G42" s="80"/>
      <c r="H42" s="80"/>
      <c r="I42" s="19">
        <f>E42*50/C42</f>
        <v>1.5384615384615385E-2</v>
      </c>
      <c r="J42" s="87"/>
      <c r="K42" s="89">
        <v>2.5080587468457849</v>
      </c>
      <c r="L42" s="102"/>
      <c r="M42" s="103"/>
      <c r="N42" s="103"/>
      <c r="O42" s="103"/>
      <c r="P42" s="103"/>
      <c r="Q42" s="103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9">
        <v>9</v>
      </c>
      <c r="B44" s="81">
        <f>B42+7</f>
        <v>43128</v>
      </c>
      <c r="C44" s="20">
        <f>D42+G42-H42</f>
        <v>426.27220296304063</v>
      </c>
      <c r="D44" s="17">
        <f>C44+(C44*0.04)</f>
        <v>443.32309108156227</v>
      </c>
      <c r="E44" s="17">
        <f>C44/3250</f>
        <v>0.13116067783478172</v>
      </c>
      <c r="F44" s="28">
        <f>(D44-C44)/E44</f>
        <v>130.00000000000014</v>
      </c>
      <c r="G44" s="18"/>
      <c r="H44" s="18"/>
      <c r="I44" s="19">
        <f>E44*50/C44</f>
        <v>1.5384615384615384E-2</v>
      </c>
      <c r="J44" s="87"/>
      <c r="K44" s="89">
        <v>2.648381096719616</v>
      </c>
    </row>
    <row r="45" spans="1:17">
      <c r="A45" s="100"/>
      <c r="B45" s="81">
        <f>B44+7</f>
        <v>43135</v>
      </c>
      <c r="C45" s="20">
        <f>D44+G44-H44</f>
        <v>443.32309108156227</v>
      </c>
      <c r="D45" s="17">
        <f>C45+(C45*0.04)</f>
        <v>461.05601472482476</v>
      </c>
      <c r="E45" s="17">
        <f>C45/3250</f>
        <v>0.13640710494817301</v>
      </c>
      <c r="F45" s="28">
        <f>(D45-C45)/E45</f>
        <v>130.00000000000003</v>
      </c>
      <c r="G45" s="18"/>
      <c r="H45" s="18"/>
      <c r="I45" s="19">
        <f>E45*50/C45</f>
        <v>1.5384615384615387E-2</v>
      </c>
      <c r="J45" s="87"/>
      <c r="K45" s="89">
        <v>2.7943163405884008</v>
      </c>
    </row>
    <row r="46" spans="1:17">
      <c r="A46" s="100"/>
      <c r="B46" s="81">
        <f>B45+7</f>
        <v>43142</v>
      </c>
      <c r="C46" s="20">
        <f>D45+G45-H45</f>
        <v>461.05601472482476</v>
      </c>
      <c r="D46" s="17">
        <f>C46+(C46*0.04)</f>
        <v>479.49825531381776</v>
      </c>
      <c r="E46" s="17">
        <f>C46/3250</f>
        <v>0.14186338914609992</v>
      </c>
      <c r="F46" s="28">
        <f>(D46-C46)/E46</f>
        <v>130.00000000000009</v>
      </c>
      <c r="G46" s="18"/>
      <c r="H46" s="18"/>
      <c r="I46" s="19">
        <f>E46*50/C46</f>
        <v>1.5384615384615384E-2</v>
      </c>
      <c r="J46" s="87"/>
      <c r="K46" s="89">
        <v>2.9460889942119364</v>
      </c>
    </row>
    <row r="47" spans="1:17" ht="13.5" thickBot="1">
      <c r="A47" s="101"/>
      <c r="B47" s="81">
        <f>B46+7</f>
        <v>43149</v>
      </c>
      <c r="C47" s="20">
        <f>D46+G46-H46</f>
        <v>479.49825531381776</v>
      </c>
      <c r="D47" s="17">
        <f>C47+(C47*0.04)</f>
        <v>498.6781855263705</v>
      </c>
      <c r="E47" s="17">
        <f>C47/3250</f>
        <v>0.14753792471194394</v>
      </c>
      <c r="F47" s="28">
        <f>(D47-C47)/E47</f>
        <v>130.00000000000014</v>
      </c>
      <c r="G47" s="80"/>
      <c r="H47" s="80">
        <f>(D47-C34)*0.35</f>
        <v>65.521841754830689</v>
      </c>
      <c r="I47" s="19">
        <f>E47*50/C47</f>
        <v>1.5384615384615385E-2</v>
      </c>
      <c r="J47" s="87"/>
      <c r="K47" s="89">
        <v>3.1039325539804139</v>
      </c>
      <c r="L47" s="104" t="s">
        <v>38</v>
      </c>
      <c r="M47" s="105"/>
      <c r="N47" s="105"/>
      <c r="O47" s="105"/>
      <c r="P47" s="105"/>
      <c r="Q47" s="105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9">
        <v>10</v>
      </c>
      <c r="B49" s="81">
        <f>B47+7</f>
        <v>43156</v>
      </c>
      <c r="C49" s="20">
        <f>D47+G47-H47</f>
        <v>433.15634377153981</v>
      </c>
      <c r="D49" s="17">
        <f>C49+(C49*0.04)</f>
        <v>450.48259752240142</v>
      </c>
      <c r="E49" s="17">
        <f>C49/3250</f>
        <v>0.13327887500662763</v>
      </c>
      <c r="F49" s="28">
        <f>(D49-C49)/E49</f>
        <v>130.00000000000014</v>
      </c>
      <c r="G49" s="18"/>
      <c r="H49" s="18"/>
      <c r="I49" s="19">
        <f>E49*50/C49</f>
        <v>1.5384615384615384E-2</v>
      </c>
      <c r="J49" s="87"/>
      <c r="K49" s="89">
        <v>3.2680898561396305</v>
      </c>
    </row>
    <row r="50" spans="1:17">
      <c r="A50" s="100"/>
      <c r="B50" s="81">
        <f>B49+7</f>
        <v>43163</v>
      </c>
      <c r="C50" s="20">
        <f>D49+G49-H49</f>
        <v>450.48259752240142</v>
      </c>
      <c r="D50" s="17">
        <f>C50+(C50*0.04)</f>
        <v>468.50190142329745</v>
      </c>
      <c r="E50" s="17">
        <f>C50/3250</f>
        <v>0.13861003000689273</v>
      </c>
      <c r="F50" s="28">
        <f>(D50-C50)/E50</f>
        <v>129.99999999999986</v>
      </c>
      <c r="G50" s="18"/>
      <c r="H50" s="18"/>
      <c r="I50" s="19">
        <f>E50*50/C50</f>
        <v>1.5384615384615382E-2</v>
      </c>
      <c r="J50" s="87"/>
      <c r="K50" s="89">
        <v>3.4388134503852159</v>
      </c>
    </row>
    <row r="51" spans="1:17">
      <c r="A51" s="100"/>
      <c r="B51" s="81">
        <f>B50+7</f>
        <v>43170</v>
      </c>
      <c r="C51" s="20">
        <f>D50+G50-H50</f>
        <v>468.50190142329745</v>
      </c>
      <c r="D51" s="17">
        <f>C51+(C51*0.04)</f>
        <v>487.24197748022937</v>
      </c>
      <c r="E51" s="17">
        <f>C51/3250</f>
        <v>0.14415443120716845</v>
      </c>
      <c r="F51" s="28">
        <f>(D51-C51)/E51</f>
        <v>130.00000000000009</v>
      </c>
      <c r="G51" s="18"/>
      <c r="H51" s="18"/>
      <c r="I51" s="19">
        <f>E51*50/C51</f>
        <v>1.5384615384615384E-2</v>
      </c>
      <c r="J51" s="87"/>
      <c r="K51" s="89">
        <v>3.6163659884006245</v>
      </c>
    </row>
    <row r="52" spans="1:17" ht="13.5" thickBot="1">
      <c r="A52" s="101"/>
      <c r="B52" s="81">
        <f>B51+7</f>
        <v>43177</v>
      </c>
      <c r="C52" s="20">
        <f>D51+G51-H51</f>
        <v>487.24197748022937</v>
      </c>
      <c r="D52" s="17">
        <f>C52+(C52*0.04)</f>
        <v>506.73165657943855</v>
      </c>
      <c r="E52" s="17">
        <f>C52/3250</f>
        <v>0.14992060845545518</v>
      </c>
      <c r="F52" s="28">
        <f>(D52-C52)/E52</f>
        <v>130.00000000000006</v>
      </c>
      <c r="G52" s="80"/>
      <c r="H52" s="80"/>
      <c r="I52" s="19">
        <f>E52*50/C52</f>
        <v>1.5384615384615384E-2</v>
      </c>
      <c r="J52" s="87"/>
      <c r="K52" s="89">
        <v>3.8010206279366492</v>
      </c>
      <c r="L52" s="102"/>
      <c r="M52" s="103"/>
      <c r="N52" s="103"/>
      <c r="O52" s="103"/>
      <c r="P52" s="103"/>
      <c r="Q52" s="103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9">
        <v>11</v>
      </c>
      <c r="B54" s="81">
        <f>B52+7</f>
        <v>43184</v>
      </c>
      <c r="C54" s="20">
        <f>D52+G52-H52</f>
        <v>506.73165657943855</v>
      </c>
      <c r="D54" s="17">
        <f>C54+(C54*0.04)</f>
        <v>527.00092284261609</v>
      </c>
      <c r="E54" s="17">
        <f>C54/3250</f>
        <v>0.1559174327936734</v>
      </c>
      <c r="F54" s="28">
        <f>(D54-C54)/E54</f>
        <v>130</v>
      </c>
      <c r="G54" s="18"/>
      <c r="H54" s="18"/>
      <c r="I54" s="19">
        <f>E54*50/C54</f>
        <v>1.5384615384615384E-2</v>
      </c>
      <c r="J54" s="87"/>
      <c r="K54" s="89">
        <v>3.9930614530541151</v>
      </c>
    </row>
    <row r="55" spans="1:17">
      <c r="A55" s="100"/>
      <c r="B55" s="81">
        <f>B54+7</f>
        <v>43191</v>
      </c>
      <c r="C55" s="20">
        <f>D54+G54-H54</f>
        <v>527.00092284261609</v>
      </c>
      <c r="D55" s="17">
        <f>C55+(C55*0.04)</f>
        <v>548.08095975632068</v>
      </c>
      <c r="E55" s="17">
        <f>C55/3250</f>
        <v>0.16215413010542035</v>
      </c>
      <c r="F55" s="28">
        <f>(D55-C55)/E55</f>
        <v>129.99999999999966</v>
      </c>
      <c r="G55" s="18"/>
      <c r="H55" s="18"/>
      <c r="I55" s="19">
        <f>E55*50/C55</f>
        <v>1.5384615384615387E-2</v>
      </c>
      <c r="J55" s="87"/>
      <c r="K55" s="89">
        <v>4.1927839111762797</v>
      </c>
    </row>
    <row r="56" spans="1:17">
      <c r="A56" s="100"/>
      <c r="B56" s="81">
        <f>B55+7</f>
        <v>43198</v>
      </c>
      <c r="C56" s="20">
        <f>D55+G55-H55</f>
        <v>548.08095975632068</v>
      </c>
      <c r="D56" s="17">
        <f>C56+(C56*0.04)</f>
        <v>570.00419814657346</v>
      </c>
      <c r="E56" s="17">
        <f>C56/3250</f>
        <v>0.16864029530963714</v>
      </c>
      <c r="F56" s="28">
        <f>(D56-C56)/E56</f>
        <v>129.99999999999969</v>
      </c>
      <c r="G56" s="18"/>
      <c r="H56" s="18"/>
      <c r="I56" s="19">
        <f>E56*50/C56</f>
        <v>1.5384615384615387E-2</v>
      </c>
      <c r="J56" s="87"/>
      <c r="K56" s="89">
        <v>4.4004952676233309</v>
      </c>
    </row>
    <row r="57" spans="1:17" ht="13.5" thickBot="1">
      <c r="A57" s="101"/>
      <c r="B57" s="81">
        <f>B56+7</f>
        <v>43205</v>
      </c>
      <c r="C57" s="20">
        <f>D56+G56-H56</f>
        <v>570.00419814657346</v>
      </c>
      <c r="D57" s="17">
        <f>C57+(C57*0.04)</f>
        <v>592.80436607243644</v>
      </c>
      <c r="E57" s="17">
        <f>C57/3250</f>
        <v>0.17538590712202259</v>
      </c>
      <c r="F57" s="28">
        <f>(D57-C57)/E57</f>
        <v>130.00000000000023</v>
      </c>
      <c r="G57" s="80"/>
      <c r="H57" s="80"/>
      <c r="I57" s="19">
        <f>E57*50/C57</f>
        <v>1.5384615384615385E-2</v>
      </c>
      <c r="J57" s="87"/>
      <c r="K57" s="89">
        <v>4.6165150783282645</v>
      </c>
      <c r="L57" s="102"/>
      <c r="M57" s="103"/>
      <c r="N57" s="103"/>
      <c r="O57" s="103"/>
      <c r="P57" s="103"/>
      <c r="Q57" s="103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9">
        <v>12</v>
      </c>
      <c r="B59" s="81">
        <f>B57+7</f>
        <v>43212</v>
      </c>
      <c r="C59" s="20">
        <f>D57+G57-H57</f>
        <v>592.80436607243644</v>
      </c>
      <c r="D59" s="17">
        <f>C59+(C59*0.04)</f>
        <v>616.51654071533392</v>
      </c>
      <c r="E59" s="17">
        <f>C59/3250</f>
        <v>0.18240134340690353</v>
      </c>
      <c r="F59" s="28">
        <f>(D59-C59)/E59</f>
        <v>130.00000000000011</v>
      </c>
      <c r="G59" s="18"/>
      <c r="H59" s="18"/>
      <c r="I59" s="19">
        <f>E59*50/C59</f>
        <v>1.5384615384615385E-2</v>
      </c>
      <c r="J59" s="87"/>
      <c r="K59" s="89">
        <v>4.8411756814613947</v>
      </c>
    </row>
    <row r="60" spans="1:17">
      <c r="A60" s="100"/>
      <c r="B60" s="81">
        <f>B59+7</f>
        <v>43219</v>
      </c>
      <c r="C60" s="20">
        <f>D59+G59-H59</f>
        <v>616.51654071533392</v>
      </c>
      <c r="D60" s="17">
        <f>C60+(C60*0.04)</f>
        <v>641.17720234394733</v>
      </c>
      <c r="E60" s="17">
        <f>C60/3250</f>
        <v>0.18969739714317968</v>
      </c>
      <c r="F60" s="28">
        <f>(D60-C60)/E60</f>
        <v>130.00000000000028</v>
      </c>
      <c r="G60" s="18"/>
      <c r="H60" s="18"/>
      <c r="I60" s="19">
        <f>E60*50/C60</f>
        <v>1.5384615384615385E-2</v>
      </c>
      <c r="J60" s="87"/>
      <c r="K60" s="89">
        <v>5.0748227087198501</v>
      </c>
    </row>
    <row r="61" spans="1:17">
      <c r="A61" s="100"/>
      <c r="B61" s="81">
        <f>B60+7</f>
        <v>43226</v>
      </c>
      <c r="C61" s="20">
        <f>D60+G60-H60</f>
        <v>641.17720234394733</v>
      </c>
      <c r="D61" s="17">
        <f>C61+(C61*0.04)</f>
        <v>666.82429043770526</v>
      </c>
      <c r="E61" s="17">
        <f>C61/3250</f>
        <v>0.19728529302890688</v>
      </c>
      <c r="F61" s="28">
        <f>(D61-C61)/E61</f>
        <v>130.00000000000017</v>
      </c>
      <c r="G61" s="18"/>
      <c r="H61" s="18"/>
      <c r="I61" s="19">
        <f>E61*50/C61</f>
        <v>1.5384615384615385E-2</v>
      </c>
      <c r="J61" s="87"/>
      <c r="K61" s="89">
        <v>5.3178156170686446</v>
      </c>
    </row>
    <row r="62" spans="1:17" ht="13.5" thickBot="1">
      <c r="A62" s="101"/>
      <c r="B62" s="81">
        <f>B61+7</f>
        <v>43233</v>
      </c>
      <c r="C62" s="20">
        <f>D61+G61-H61</f>
        <v>666.82429043770526</v>
      </c>
      <c r="D62" s="17">
        <f>C62+(C62*0.04)</f>
        <v>693.49726205521347</v>
      </c>
      <c r="E62" s="17">
        <f>C62/3250</f>
        <v>0.20517670475006317</v>
      </c>
      <c r="F62" s="28">
        <f>(D62-C62)/E62</f>
        <v>130</v>
      </c>
      <c r="G62" s="80"/>
      <c r="H62" s="80">
        <f>(D62-C49)*0.35</f>
        <v>91.119321399285781</v>
      </c>
      <c r="I62" s="19">
        <f>E62*50/C62</f>
        <v>1.5384615384615385E-2</v>
      </c>
      <c r="J62" s="87"/>
      <c r="K62" s="89">
        <v>5.5705282417513899</v>
      </c>
      <c r="L62" s="104" t="s">
        <v>38</v>
      </c>
      <c r="M62" s="105"/>
      <c r="N62" s="105"/>
      <c r="O62" s="105"/>
      <c r="P62" s="105"/>
      <c r="Q62" s="105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9">
        <v>13</v>
      </c>
      <c r="B64" s="81">
        <f>B62+7</f>
        <v>43240</v>
      </c>
      <c r="C64" s="20">
        <f>D62+G62-H62</f>
        <v>602.37794065592766</v>
      </c>
      <c r="D64" s="17">
        <f>C64+(C64*0.04)</f>
        <v>626.47305828216474</v>
      </c>
      <c r="E64" s="17">
        <f>C64/3250</f>
        <v>0.18534705866336235</v>
      </c>
      <c r="F64" s="28">
        <f>(D64-C64)/E64</f>
        <v>129.99999999999989</v>
      </c>
      <c r="G64" s="17"/>
      <c r="H64" s="79"/>
      <c r="I64" s="19">
        <f>E64*50/C64</f>
        <v>1.5384615384615384E-2</v>
      </c>
      <c r="J64" s="87"/>
      <c r="K64" s="89">
        <v>5.8333493714214457</v>
      </c>
    </row>
    <row r="65" spans="1:17">
      <c r="A65" s="100"/>
      <c r="B65" s="81">
        <f>B64+7</f>
        <v>43247</v>
      </c>
      <c r="C65" s="20">
        <f>D64+G64-H64</f>
        <v>626.47305828216474</v>
      </c>
      <c r="D65" s="17">
        <f>C65+(C65*0.04)</f>
        <v>651.53198061345131</v>
      </c>
      <c r="E65" s="17">
        <f>C65/3250</f>
        <v>0.19276094100989685</v>
      </c>
      <c r="F65" s="28">
        <f>(D65-C65)/E65</f>
        <v>129.99999999999989</v>
      </c>
      <c r="G65" s="17"/>
      <c r="H65" s="79"/>
      <c r="I65" s="19">
        <f>E65*50/C65</f>
        <v>1.5384615384615385E-2</v>
      </c>
      <c r="J65" s="87"/>
      <c r="K65" s="89">
        <v>6.1066833462783032</v>
      </c>
    </row>
    <row r="66" spans="1:17">
      <c r="A66" s="100"/>
      <c r="B66" s="81">
        <f>B65+7</f>
        <v>43254</v>
      </c>
      <c r="C66" s="20">
        <f>D65+G65-H65</f>
        <v>651.53198061345131</v>
      </c>
      <c r="D66" s="17">
        <f>C66+(C66*0.04)</f>
        <v>677.59325983798931</v>
      </c>
      <c r="E66" s="17">
        <f>C66/3250</f>
        <v>0.20047137865029271</v>
      </c>
      <c r="F66" s="28">
        <f>(D66-C66)/E66</f>
        <v>129.99999999999972</v>
      </c>
      <c r="G66" s="17"/>
      <c r="H66" s="79"/>
      <c r="I66" s="19">
        <f>E66*50/C66</f>
        <v>1.5384615384615384E-2</v>
      </c>
      <c r="J66" s="87"/>
      <c r="K66" s="89">
        <v>6.3909506801294356</v>
      </c>
    </row>
    <row r="67" spans="1:17" ht="13.5" thickBot="1">
      <c r="A67" s="101"/>
      <c r="B67" s="81">
        <f>B66+7</f>
        <v>43261</v>
      </c>
      <c r="C67" s="20">
        <f>D66+G66-H66</f>
        <v>677.59325983798931</v>
      </c>
      <c r="D67" s="17">
        <f>C67+(C67*0.04)</f>
        <v>704.69699023150883</v>
      </c>
      <c r="E67" s="17">
        <f>C67/3250</f>
        <v>0.20849023379630441</v>
      </c>
      <c r="F67" s="28">
        <f>(D67-C67)/E67</f>
        <v>129.99999999999977</v>
      </c>
      <c r="G67" s="80"/>
      <c r="H67" s="80"/>
      <c r="I67" s="19">
        <f>E67*50/C67</f>
        <v>1.5384615384615385E-2</v>
      </c>
      <c r="J67" s="87"/>
      <c r="K67" s="89">
        <v>6.6865887073346126</v>
      </c>
      <c r="L67" s="102"/>
      <c r="M67" s="103"/>
      <c r="N67" s="103"/>
      <c r="O67" s="103"/>
      <c r="P67" s="103"/>
      <c r="Q67" s="103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9">
        <v>14</v>
      </c>
      <c r="B69" s="81">
        <f>B67+7</f>
        <v>43268</v>
      </c>
      <c r="C69" s="20">
        <f>D67+G67-H67</f>
        <v>704.69699023150883</v>
      </c>
      <c r="D69" s="17">
        <f>C69+(C69*0.04)</f>
        <v>732.88486984076917</v>
      </c>
      <c r="E69" s="17">
        <f>C69/3250</f>
        <v>0.21682984314815656</v>
      </c>
      <c r="F69" s="28">
        <f>(D69-C69)/E69</f>
        <v>129.99999999999991</v>
      </c>
      <c r="G69" s="18"/>
      <c r="H69" s="18"/>
      <c r="I69" s="19">
        <f>E69*50/C69</f>
        <v>1.5384615384615384E-2</v>
      </c>
      <c r="J69" s="87"/>
      <c r="K69" s="89">
        <v>6.9940522556279978</v>
      </c>
    </row>
    <row r="70" spans="1:17">
      <c r="A70" s="100"/>
      <c r="B70" s="81">
        <f>B69+7</f>
        <v>43275</v>
      </c>
      <c r="C70" s="20">
        <f>D69+G69-H69</f>
        <v>732.88486984076917</v>
      </c>
      <c r="D70" s="17">
        <f>C70+(C70*0.04)</f>
        <v>762.2002646343999</v>
      </c>
      <c r="E70" s="17">
        <f>C70/3250</f>
        <v>0.22550303687408282</v>
      </c>
      <c r="F70" s="28">
        <f>(D70-C70)/E70</f>
        <v>129.99999999999983</v>
      </c>
      <c r="G70" s="18"/>
      <c r="H70" s="18"/>
      <c r="I70" s="19">
        <f>E70*50/C70</f>
        <v>1.5384615384615384E-2</v>
      </c>
      <c r="J70" s="87"/>
      <c r="K70" s="89">
        <v>7.3138143458531175</v>
      </c>
    </row>
    <row r="71" spans="1:17">
      <c r="A71" s="100"/>
      <c r="B71" s="81">
        <f>B70+7</f>
        <v>43282</v>
      </c>
      <c r="C71" s="20">
        <f>D70+G70-H70</f>
        <v>762.2002646343999</v>
      </c>
      <c r="D71" s="17">
        <f>C71+(C71*0.04)</f>
        <v>792.68827521977585</v>
      </c>
      <c r="E71" s="17">
        <f>C71/3250</f>
        <v>0.23452315834904613</v>
      </c>
      <c r="F71" s="28">
        <f>(D71-C71)/E71</f>
        <v>129.99999999999977</v>
      </c>
      <c r="G71" s="18"/>
      <c r="H71" s="18"/>
      <c r="I71" s="19">
        <f>E71*50/C71</f>
        <v>1.5384615384615385E-2</v>
      </c>
      <c r="J71" s="87"/>
      <c r="K71" s="89">
        <v>7.6463669196872415</v>
      </c>
    </row>
    <row r="72" spans="1:17" ht="13.5" thickBot="1">
      <c r="A72" s="101"/>
      <c r="B72" s="81">
        <f>B71+7</f>
        <v>43289</v>
      </c>
      <c r="C72" s="20">
        <f>D71+G71-H71</f>
        <v>792.68827521977585</v>
      </c>
      <c r="D72" s="17">
        <f>C72+(C72*0.04)</f>
        <v>824.39580622856693</v>
      </c>
      <c r="E72" s="17">
        <f>C72/3250</f>
        <v>0.24390408468300795</v>
      </c>
      <c r="F72" s="28">
        <f>(D72-C72)/E72</f>
        <v>130.0000000000002</v>
      </c>
      <c r="G72" s="80"/>
      <c r="H72" s="80"/>
      <c r="I72" s="19">
        <f>E72*50/C72</f>
        <v>1.5384615384615384E-2</v>
      </c>
      <c r="J72" s="87"/>
      <c r="K72" s="89">
        <v>7.9922215964747316</v>
      </c>
      <c r="L72" s="102"/>
      <c r="M72" s="103"/>
      <c r="N72" s="103"/>
      <c r="O72" s="103"/>
      <c r="P72" s="103"/>
      <c r="Q72" s="103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9">
        <v>15</v>
      </c>
      <c r="B74" s="81">
        <f>B72+7</f>
        <v>43296</v>
      </c>
      <c r="C74" s="20">
        <f>D72+G72-H72</f>
        <v>824.39580622856693</v>
      </c>
      <c r="D74" s="17">
        <f>C74+(C74*0.04)</f>
        <v>857.37163847770955</v>
      </c>
      <c r="E74" s="17">
        <f>C74/3250</f>
        <v>0.25366024807032828</v>
      </c>
      <c r="F74" s="28">
        <f>(D74-C74)/E74</f>
        <v>129.9999999999998</v>
      </c>
      <c r="G74" s="18"/>
      <c r="H74" s="18"/>
      <c r="I74" s="19">
        <f>E74*50/C74</f>
        <v>1.5384615384615385E-2</v>
      </c>
      <c r="J74" s="87"/>
      <c r="K74" s="89">
        <v>8.3519104603337215</v>
      </c>
    </row>
    <row r="75" spans="1:17">
      <c r="A75" s="100"/>
      <c r="B75" s="81">
        <f>B74+7</f>
        <v>43303</v>
      </c>
      <c r="C75" s="20">
        <f>D74+G74-H74</f>
        <v>857.37163847770955</v>
      </c>
      <c r="D75" s="17">
        <f>C75+(C75*0.04)</f>
        <v>891.66650401681795</v>
      </c>
      <c r="E75" s="17">
        <f>C75/3250</f>
        <v>0.2638066579931414</v>
      </c>
      <c r="F75" s="28">
        <f>(D75-C75)/E75</f>
        <v>130.00000000000006</v>
      </c>
      <c r="G75" s="18"/>
      <c r="H75" s="18"/>
      <c r="I75" s="19">
        <f>E75*50/C75</f>
        <v>1.5384615384615385E-2</v>
      </c>
      <c r="J75" s="87"/>
      <c r="K75" s="89">
        <v>8.7259868787470722</v>
      </c>
    </row>
    <row r="76" spans="1:17">
      <c r="A76" s="100"/>
      <c r="B76" s="81">
        <f>B75+7</f>
        <v>43310</v>
      </c>
      <c r="C76" s="20">
        <f>D75+G75-H75</f>
        <v>891.66650401681795</v>
      </c>
      <c r="D76" s="17">
        <f>C76+(C76*0.04)</f>
        <v>927.33316417749063</v>
      </c>
      <c r="E76" s="17">
        <f>C76/3250</f>
        <v>0.27435892431286707</v>
      </c>
      <c r="F76" s="28">
        <f>(D76-C76)/E76</f>
        <v>129.99999999999986</v>
      </c>
      <c r="G76" s="18"/>
      <c r="H76" s="18"/>
      <c r="I76" s="19">
        <f>E76*50/C76</f>
        <v>1.5384615384615385E-2</v>
      </c>
      <c r="J76" s="87"/>
      <c r="K76" s="89">
        <v>9.1150263538969547</v>
      </c>
    </row>
    <row r="77" spans="1:17" ht="13.5" thickBot="1">
      <c r="A77" s="101"/>
      <c r="B77" s="81">
        <f>B76+7</f>
        <v>43317</v>
      </c>
      <c r="C77" s="20">
        <f>D76+G76-H76</f>
        <v>927.33316417749063</v>
      </c>
      <c r="D77" s="17">
        <f>C77+(C77*0.04)</f>
        <v>964.4264907445903</v>
      </c>
      <c r="E77" s="17">
        <f>C77/3250</f>
        <v>0.28533328128538171</v>
      </c>
      <c r="F77" s="28">
        <f>(D77-C77)/E77</f>
        <v>130.00000000000014</v>
      </c>
      <c r="G77" s="80"/>
      <c r="H77" s="80">
        <f>(D77-C64)*0.35</f>
        <v>126.71699253103192</v>
      </c>
      <c r="I77" s="19">
        <f>E77*50/C77</f>
        <v>1.5384615384615384E-2</v>
      </c>
      <c r="J77" s="87"/>
      <c r="K77" s="89">
        <v>9.5196274080528323</v>
      </c>
      <c r="L77" s="104" t="s">
        <v>38</v>
      </c>
      <c r="M77" s="105"/>
      <c r="N77" s="105"/>
      <c r="O77" s="105"/>
      <c r="P77" s="105"/>
      <c r="Q77" s="105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9">
        <v>16</v>
      </c>
      <c r="B79" s="81">
        <f>B77+7</f>
        <v>43324</v>
      </c>
      <c r="C79" s="20">
        <f>D77+G77-H77</f>
        <v>837.70949821355839</v>
      </c>
      <c r="D79" s="17">
        <f>C79+(C79*0.04)</f>
        <v>871.21787814210074</v>
      </c>
      <c r="E79" s="17">
        <f>C79/3250</f>
        <v>0.25775676868109487</v>
      </c>
      <c r="F79" s="28">
        <f>(D79-C79)/E79</f>
        <v>130.00000000000009</v>
      </c>
      <c r="G79" s="18"/>
      <c r="H79" s="18"/>
      <c r="I79" s="19">
        <f>E79*50/C79</f>
        <v>1.5384615384615382E-2</v>
      </c>
      <c r="J79" s="87"/>
      <c r="K79" s="89">
        <v>9.9404125043749456</v>
      </c>
    </row>
    <row r="80" spans="1:17">
      <c r="A80" s="100"/>
      <c r="B80" s="81">
        <f>B79+7</f>
        <v>43331</v>
      </c>
      <c r="C80" s="20">
        <f>D79+G79-H79</f>
        <v>871.21787814210074</v>
      </c>
      <c r="D80" s="17">
        <f>C80+(C80*0.04)</f>
        <v>906.06659326778481</v>
      </c>
      <c r="E80" s="17">
        <f>C80/3250</f>
        <v>0.2680670394283387</v>
      </c>
      <c r="F80" s="28">
        <f>(D80-C80)/E80</f>
        <v>130.00000000000014</v>
      </c>
      <c r="G80" s="18"/>
      <c r="H80" s="18"/>
      <c r="I80" s="19">
        <f>E80*50/C80</f>
        <v>1.5384615384615385E-2</v>
      </c>
      <c r="J80" s="87"/>
      <c r="K80" s="89">
        <v>10.378029004549944</v>
      </c>
    </row>
    <row r="81" spans="1:17">
      <c r="A81" s="100"/>
      <c r="B81" s="81">
        <f>B80+7</f>
        <v>43338</v>
      </c>
      <c r="C81" s="20">
        <f>D80+G80-H80</f>
        <v>906.06659326778481</v>
      </c>
      <c r="D81" s="17">
        <f>C81+(C81*0.04)</f>
        <v>942.30925699849615</v>
      </c>
      <c r="E81" s="17">
        <f>C81/3250</f>
        <v>0.27878972100547222</v>
      </c>
      <c r="F81" s="28">
        <f>(D81-C81)/E81</f>
        <v>129.99999999999983</v>
      </c>
      <c r="G81" s="18"/>
      <c r="H81" s="18"/>
      <c r="I81" s="19">
        <f>E81*50/C81</f>
        <v>1.5384615384615384E-2</v>
      </c>
      <c r="J81" s="87"/>
      <c r="K81" s="89">
        <v>10.833150164731942</v>
      </c>
    </row>
    <row r="82" spans="1:17" ht="13.5" thickBot="1">
      <c r="A82" s="101"/>
      <c r="B82" s="81">
        <f>B81+7</f>
        <v>43345</v>
      </c>
      <c r="C82" s="20">
        <f>D81+G81-H81</f>
        <v>942.30925699849615</v>
      </c>
      <c r="D82" s="17">
        <f>C82+(C82*0.04)</f>
        <v>980.00162727843599</v>
      </c>
      <c r="E82" s="17">
        <f>C82/3250</f>
        <v>0.28994130984569111</v>
      </c>
      <c r="F82" s="28">
        <f>(D82-C82)/E82</f>
        <v>129.99999999999997</v>
      </c>
      <c r="G82" s="80"/>
      <c r="H82" s="80"/>
      <c r="I82" s="19">
        <f>E82*50/C82</f>
        <v>1.5384615384615384E-2</v>
      </c>
      <c r="J82" s="87"/>
      <c r="K82" s="89">
        <v>11.306476171321219</v>
      </c>
      <c r="L82" s="102"/>
      <c r="M82" s="103"/>
      <c r="N82" s="103"/>
      <c r="O82" s="103"/>
      <c r="P82" s="103"/>
      <c r="Q82" s="103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9">
        <v>17</v>
      </c>
      <c r="B84" s="81">
        <f>B82+7</f>
        <v>43352</v>
      </c>
      <c r="C84" s="20">
        <f>D82+G82-H82</f>
        <v>980.00162727843599</v>
      </c>
      <c r="D84" s="17">
        <f>C84+(C84*0.04)</f>
        <v>1019.2016923695734</v>
      </c>
      <c r="E84" s="17">
        <f>C84/3250</f>
        <v>0.30153896223951876</v>
      </c>
      <c r="F84" s="28">
        <f>(D84-C84)/E84</f>
        <v>129.99999999999983</v>
      </c>
      <c r="G84" s="18"/>
      <c r="H84" s="18"/>
      <c r="I84" s="19">
        <f>E84*50/C84</f>
        <v>1.5384615384615384E-2</v>
      </c>
      <c r="J84" s="87"/>
      <c r="K84" s="89">
        <v>11.798735218174068</v>
      </c>
    </row>
    <row r="85" spans="1:17">
      <c r="A85" s="100"/>
      <c r="B85" s="81">
        <f>B84+7</f>
        <v>43359</v>
      </c>
      <c r="C85" s="20">
        <f>D84+G84-H84</f>
        <v>1019.2016923695734</v>
      </c>
      <c r="D85" s="17">
        <f>C85+(C85*0.04)</f>
        <v>1059.9697600643563</v>
      </c>
      <c r="E85" s="17">
        <f>C85/3250</f>
        <v>0.3136005207290995</v>
      </c>
      <c r="F85" s="28">
        <f>(D85-C85)/E85</f>
        <v>129.9999999999998</v>
      </c>
      <c r="G85" s="18"/>
      <c r="H85" s="18"/>
      <c r="I85" s="19">
        <f>E85*50/C85</f>
        <v>1.5384615384615385E-2</v>
      </c>
      <c r="J85" s="87"/>
      <c r="K85" s="89">
        <v>12.310684626901031</v>
      </c>
      <c r="L85" s="31"/>
      <c r="M85" s="31"/>
    </row>
    <row r="86" spans="1:17">
      <c r="A86" s="100"/>
      <c r="B86" s="81">
        <f>B85+7</f>
        <v>43366</v>
      </c>
      <c r="C86" s="20">
        <f>D85+G85-H85</f>
        <v>1059.9697600643563</v>
      </c>
      <c r="D86" s="17">
        <f>C86+(C86*0.04)</f>
        <v>1102.3685504669304</v>
      </c>
      <c r="E86" s="17">
        <f>C86/3250</f>
        <v>0.32614454155826345</v>
      </c>
      <c r="F86" s="28">
        <f>(D86-C86)/E86</f>
        <v>129.99999999999969</v>
      </c>
      <c r="G86" s="18"/>
      <c r="H86" s="18"/>
      <c r="I86" s="19">
        <f>E86*50/C86</f>
        <v>1.5384615384615384E-2</v>
      </c>
      <c r="J86" s="87"/>
      <c r="K86" s="89">
        <v>12.843112011977073</v>
      </c>
      <c r="L86" s="31"/>
      <c r="M86" s="31"/>
    </row>
    <row r="87" spans="1:17" ht="13.5" thickBot="1">
      <c r="A87" s="101"/>
      <c r="B87" s="81">
        <f>B86+7</f>
        <v>43373</v>
      </c>
      <c r="C87" s="20">
        <f>D86+G86-H86</f>
        <v>1102.3685504669304</v>
      </c>
      <c r="D87" s="17">
        <f>C87+(C87*0.04)</f>
        <v>1146.4632924856076</v>
      </c>
      <c r="E87" s="17">
        <f>C87/3250</f>
        <v>0.33919032322059395</v>
      </c>
      <c r="F87" s="28">
        <f>(D87-C87)/E87</f>
        <v>129.99999999999983</v>
      </c>
      <c r="G87" s="80"/>
      <c r="H87" s="80"/>
      <c r="I87" s="19">
        <f>E87*50/C87</f>
        <v>1.5384615384615384E-2</v>
      </c>
      <c r="J87" s="87"/>
      <c r="K87" s="89">
        <v>13.396836492456156</v>
      </c>
      <c r="L87" s="102"/>
      <c r="M87" s="103"/>
      <c r="N87" s="103"/>
      <c r="O87" s="103"/>
      <c r="P87" s="103"/>
      <c r="Q87" s="103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9">
        <v>18</v>
      </c>
      <c r="B89" s="81">
        <f>B87+7</f>
        <v>43380</v>
      </c>
      <c r="C89" s="20">
        <f>D87+G87-H87</f>
        <v>1146.4632924856076</v>
      </c>
      <c r="D89" s="17">
        <f>C89+(C89*0.04)</f>
        <v>1192.3218241850318</v>
      </c>
      <c r="E89" s="17">
        <f>C89/3250</f>
        <v>0.35275793614941769</v>
      </c>
      <c r="F89" s="28">
        <f>(D89-C89)/E89</f>
        <v>129.99999999999986</v>
      </c>
      <c r="G89" s="18"/>
      <c r="H89" s="18"/>
      <c r="I89" s="19">
        <f>E89*50/C89</f>
        <v>1.5384615384615384E-2</v>
      </c>
      <c r="J89" s="87"/>
      <c r="K89" s="89">
        <v>13.972709952154402</v>
      </c>
    </row>
    <row r="90" spans="1:17">
      <c r="A90" s="100"/>
      <c r="B90" s="81">
        <f>B89+7</f>
        <v>43387</v>
      </c>
      <c r="C90" s="20">
        <f>D89+G89-H89</f>
        <v>1192.3218241850318</v>
      </c>
      <c r="D90" s="17">
        <f>C90+(C90*0.04)</f>
        <v>1240.014697152433</v>
      </c>
      <c r="E90" s="17">
        <f>C90/3250</f>
        <v>0.36686825359539438</v>
      </c>
      <c r="F90" s="28">
        <f>(D90-C90)/E90</f>
        <v>129.99999999999974</v>
      </c>
      <c r="G90" s="18"/>
      <c r="H90" s="18"/>
      <c r="I90" s="19">
        <f>E90*50/C90</f>
        <v>1.5384615384615385E-2</v>
      </c>
      <c r="J90" s="87"/>
      <c r="K90" s="89">
        <v>14.571618350240579</v>
      </c>
    </row>
    <row r="91" spans="1:17">
      <c r="A91" s="100"/>
      <c r="B91" s="81">
        <f>B90+7</f>
        <v>43394</v>
      </c>
      <c r="C91" s="20">
        <f>D90+G90-H90</f>
        <v>1240.014697152433</v>
      </c>
      <c r="D91" s="17">
        <f>C91+(C91*0.04)</f>
        <v>1289.6152850385304</v>
      </c>
      <c r="E91" s="17">
        <f>C91/3250</f>
        <v>0.38154298373921014</v>
      </c>
      <c r="F91" s="28">
        <f>(D91-C91)/E91</f>
        <v>130.00000000000023</v>
      </c>
      <c r="G91" s="18"/>
      <c r="H91" s="18"/>
      <c r="I91" s="19">
        <f>E91*50/C91</f>
        <v>1.5384615384615385E-2</v>
      </c>
      <c r="J91" s="87"/>
      <c r="K91" s="89">
        <v>15.194483084250201</v>
      </c>
    </row>
    <row r="92" spans="1:17" ht="13.5" thickBot="1">
      <c r="A92" s="101"/>
      <c r="B92" s="81">
        <f>B91+7</f>
        <v>43401</v>
      </c>
      <c r="C92" s="20">
        <f>D91+G91-H91</f>
        <v>1289.6152850385304</v>
      </c>
      <c r="D92" s="17">
        <f>C92+(C92*0.04)</f>
        <v>1341.1998964400716</v>
      </c>
      <c r="E92" s="17">
        <f>C92/3250</f>
        <v>0.39680470308877858</v>
      </c>
      <c r="F92" s="28">
        <f>(D92-C92)/E92</f>
        <v>130.00000000000003</v>
      </c>
      <c r="G92" s="80"/>
      <c r="H92" s="80">
        <f>(D92-C79)*0.35</f>
        <v>176.22163937927962</v>
      </c>
      <c r="I92" s="19">
        <f>E92*50/C92</f>
        <v>1.5384615384615385E-2</v>
      </c>
      <c r="J92" s="87"/>
      <c r="K92" s="89">
        <v>15.842262407620208</v>
      </c>
      <c r="L92" s="104" t="s">
        <v>38</v>
      </c>
      <c r="M92" s="105"/>
      <c r="N92" s="105"/>
      <c r="O92" s="105"/>
      <c r="P92" s="105"/>
      <c r="Q92" s="105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9">
        <v>19</v>
      </c>
      <c r="B94" s="81">
        <f>B92+7</f>
        <v>43408</v>
      </c>
      <c r="C94" s="20">
        <f>D92+G92-H92</f>
        <v>1164.978257060792</v>
      </c>
      <c r="D94" s="17">
        <f>C94+(C94*0.04)</f>
        <v>1211.5773873432236</v>
      </c>
      <c r="E94" s="17">
        <f>C94/3250</f>
        <v>0.35845484832639751</v>
      </c>
      <c r="F94" s="28">
        <f>(D94-C94)/E94</f>
        <v>129.99999999999974</v>
      </c>
      <c r="G94" s="17"/>
      <c r="H94" s="18"/>
      <c r="I94" s="19">
        <f>E94*50/C94</f>
        <v>1.5384615384615382E-2</v>
      </c>
      <c r="J94" s="87"/>
      <c r="K94" s="89">
        <v>16.515952903925015</v>
      </c>
    </row>
    <row r="95" spans="1:17">
      <c r="A95" s="100"/>
      <c r="B95" s="81">
        <f>B94+7</f>
        <v>43415</v>
      </c>
      <c r="C95" s="20">
        <f>D94+G94-H94</f>
        <v>1211.5773873432236</v>
      </c>
      <c r="D95" s="17">
        <f>C95+(C95*0.04)</f>
        <v>1260.0404828369526</v>
      </c>
      <c r="E95" s="17">
        <f>C95/3250</f>
        <v>0.37279304225945342</v>
      </c>
      <c r="F95" s="28">
        <f>(D95-C95)/E95</f>
        <v>130.00000000000026</v>
      </c>
      <c r="G95" s="17"/>
      <c r="H95" s="18"/>
      <c r="I95" s="19">
        <f>E95*50/C95</f>
        <v>1.5384615384615384E-2</v>
      </c>
      <c r="J95" s="87"/>
      <c r="K95" s="89">
        <v>17.216591020082014</v>
      </c>
    </row>
    <row r="96" spans="1:17">
      <c r="A96" s="100"/>
      <c r="B96" s="81">
        <f>B95+7</f>
        <v>43422</v>
      </c>
      <c r="C96" s="20">
        <f>D95+G95-H95</f>
        <v>1260.0404828369526</v>
      </c>
      <c r="D96" s="17">
        <f>C96+(C96*0.04)</f>
        <v>1310.4421021504306</v>
      </c>
      <c r="E96" s="17">
        <f>C96/3250</f>
        <v>0.38770476394983155</v>
      </c>
      <c r="F96" s="28">
        <f>(D96-C96)/E96</f>
        <v>129.9999999999998</v>
      </c>
      <c r="G96" s="17"/>
      <c r="H96" s="18"/>
      <c r="I96" s="19">
        <f>E96*50/C96</f>
        <v>1.5384615384615384E-2</v>
      </c>
      <c r="J96" s="87"/>
      <c r="K96" s="89">
        <v>17.945254660885293</v>
      </c>
    </row>
    <row r="97" spans="1:17" ht="13.5" thickBot="1">
      <c r="A97" s="101"/>
      <c r="B97" s="81">
        <f>B96+7</f>
        <v>43429</v>
      </c>
      <c r="C97" s="20">
        <f>D96+G96-H96</f>
        <v>1310.4421021504306</v>
      </c>
      <c r="D97" s="17">
        <f>C97+(C97*0.04)</f>
        <v>1362.8597862364479</v>
      </c>
      <c r="E97" s="17">
        <f>C97/3250</f>
        <v>0.40321295450782479</v>
      </c>
      <c r="F97" s="28">
        <f>(D97-C97)/E97</f>
        <v>130.00000000000017</v>
      </c>
      <c r="G97" s="80"/>
      <c r="H97" s="80"/>
      <c r="I97" s="19">
        <f>E97*50/C97</f>
        <v>1.5384615384615384E-2</v>
      </c>
      <c r="J97" s="87"/>
      <c r="K97" s="89">
        <v>18.703064847320704</v>
      </c>
      <c r="L97" s="102"/>
      <c r="M97" s="103"/>
      <c r="N97" s="103"/>
      <c r="O97" s="103"/>
      <c r="P97" s="103"/>
      <c r="Q97" s="103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9">
        <v>20</v>
      </c>
      <c r="B99" s="81">
        <f>B97+7</f>
        <v>43436</v>
      </c>
      <c r="C99" s="20">
        <f>D97+G97-H97</f>
        <v>1362.8597862364479</v>
      </c>
      <c r="D99" s="17">
        <f>C99+(C99*0.04)</f>
        <v>1417.3741776859058</v>
      </c>
      <c r="E99" s="17">
        <f>C99/3250</f>
        <v>0.41934147268813782</v>
      </c>
      <c r="F99" s="28">
        <f>(D99-C99)/E99</f>
        <v>129.99999999999994</v>
      </c>
      <c r="G99" s="18"/>
      <c r="H99" s="18"/>
      <c r="I99" s="19">
        <f>E99*50/C99</f>
        <v>1.5384615384615384E-2</v>
      </c>
      <c r="J99" s="87"/>
      <c r="K99" s="89">
        <v>19.491187441213533</v>
      </c>
    </row>
    <row r="100" spans="1:17">
      <c r="A100" s="100"/>
      <c r="B100" s="81">
        <f>B99+7</f>
        <v>43443</v>
      </c>
      <c r="C100" s="20">
        <f>D99+G99-H99</f>
        <v>1417.3741776859058</v>
      </c>
      <c r="D100" s="17">
        <f>C100+(C100*0.04)</f>
        <v>1474.069144793342</v>
      </c>
      <c r="E100" s="17">
        <f>C100/3250</f>
        <v>0.43611513159566334</v>
      </c>
      <c r="F100" s="28">
        <f>(D100-C100)/E100</f>
        <v>130.00000000000003</v>
      </c>
      <c r="G100" s="18"/>
      <c r="H100" s="18"/>
      <c r="I100" s="19">
        <f>E100*50/C100</f>
        <v>1.5384615384615385E-2</v>
      </c>
      <c r="J100" s="87"/>
      <c r="K100" s="89">
        <v>20.310834938862072</v>
      </c>
    </row>
    <row r="101" spans="1:17">
      <c r="A101" s="100"/>
      <c r="B101" s="81">
        <f>B100+7</f>
        <v>43450</v>
      </c>
      <c r="C101" s="20">
        <f>D100+G100-H100</f>
        <v>1474.069144793342</v>
      </c>
      <c r="D101" s="17">
        <f>C101+(C101*0.04)</f>
        <v>1533.0319105850758</v>
      </c>
      <c r="E101" s="17">
        <f>C101/3250</f>
        <v>0.45355973685948986</v>
      </c>
      <c r="F101" s="28">
        <f>(D101-C101)/E101</f>
        <v>130.0000000000002</v>
      </c>
      <c r="G101" s="18"/>
      <c r="H101" s="18"/>
      <c r="I101" s="19">
        <f>E101*50/C101</f>
        <v>1.5384615384615385E-2</v>
      </c>
      <c r="J101" s="87"/>
      <c r="K101" s="89">
        <v>21.163268336416557</v>
      </c>
    </row>
    <row r="102" spans="1:17" ht="13.5" thickBot="1">
      <c r="A102" s="101"/>
      <c r="B102" s="81">
        <f>B101+7</f>
        <v>43457</v>
      </c>
      <c r="C102" s="20">
        <f>D101+G101-H101</f>
        <v>1533.0319105850758</v>
      </c>
      <c r="D102" s="17">
        <f>C102+(C102*0.04)</f>
        <v>1594.3531870084789</v>
      </c>
      <c r="E102" s="17">
        <f>C102/3250</f>
        <v>0.47170212633386949</v>
      </c>
      <c r="F102" s="28">
        <f>(D102-C102)/E102</f>
        <v>130.00000000000014</v>
      </c>
      <c r="G102" s="80"/>
      <c r="H102" s="80"/>
      <c r="I102" s="19">
        <f>E102*50/C102</f>
        <v>1.5384615384615384E-2</v>
      </c>
      <c r="J102" s="87"/>
      <c r="K102" s="89">
        <v>22.049799069873217</v>
      </c>
      <c r="L102" s="102"/>
      <c r="M102" s="103"/>
      <c r="N102" s="103"/>
      <c r="O102" s="103"/>
      <c r="P102" s="103"/>
      <c r="Q102" s="103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9">
        <v>21</v>
      </c>
      <c r="B104" s="81">
        <f>B102+7</f>
        <v>43464</v>
      </c>
      <c r="C104" s="20">
        <f>D102+G102-H102</f>
        <v>1594.3531870084789</v>
      </c>
      <c r="D104" s="17">
        <f>C104+(C104*0.04)</f>
        <v>1658.127314488818</v>
      </c>
      <c r="E104" s="17">
        <f>C104/3250</f>
        <v>0.49057021138722429</v>
      </c>
      <c r="F104" s="28">
        <f>(D104-C104)/E104</f>
        <v>129.99999999999983</v>
      </c>
      <c r="G104" s="18"/>
      <c r="H104" s="18"/>
      <c r="I104" s="19">
        <f>E104*50/C104</f>
        <v>1.5384615384615384E-2</v>
      </c>
      <c r="J104" s="87"/>
      <c r="K104" s="89">
        <v>22.971791032668143</v>
      </c>
    </row>
    <row r="105" spans="1:17">
      <c r="A105" s="100"/>
      <c r="B105" s="81">
        <f>B104+7</f>
        <v>43471</v>
      </c>
      <c r="C105" s="20">
        <f>D104+G104-H104</f>
        <v>1658.127314488818</v>
      </c>
      <c r="D105" s="17">
        <f>C105+(C105*0.04)</f>
        <v>1724.4524070683708</v>
      </c>
      <c r="E105" s="17">
        <f>C105/3250</f>
        <v>0.51019301984271326</v>
      </c>
      <c r="F105" s="28">
        <f>(D105-C105)/E105</f>
        <v>130.00000000000014</v>
      </c>
      <c r="G105" s="18"/>
      <c r="H105" s="18"/>
      <c r="I105" s="19">
        <f>E105*50/C105</f>
        <v>1.5384615384615384E-2</v>
      </c>
      <c r="J105" s="87"/>
      <c r="K105" s="89">
        <v>23.930662673974872</v>
      </c>
    </row>
    <row r="106" spans="1:17">
      <c r="A106" s="100"/>
      <c r="B106" s="81">
        <f>B105+7</f>
        <v>43478</v>
      </c>
      <c r="C106" s="20">
        <f>D105+G105-H105</f>
        <v>1724.4524070683708</v>
      </c>
      <c r="D106" s="17">
        <f>C106+(C106*0.04)</f>
        <v>1793.4305033511057</v>
      </c>
      <c r="E106" s="17">
        <f>C106/3250</f>
        <v>0.53060074063642182</v>
      </c>
      <c r="F106" s="28">
        <f>(D106-C106)/E106</f>
        <v>130.00000000000011</v>
      </c>
      <c r="G106" s="18"/>
      <c r="H106" s="18"/>
      <c r="I106" s="19">
        <f>E106*50/C106</f>
        <v>1.5384615384615385E-2</v>
      </c>
      <c r="J106" s="87"/>
      <c r="K106" s="89">
        <v>24.927889180933867</v>
      </c>
    </row>
    <row r="107" spans="1:17" ht="13.5" thickBot="1">
      <c r="A107" s="101"/>
      <c r="B107" s="81">
        <f>B106+7</f>
        <v>43485</v>
      </c>
      <c r="C107" s="20">
        <f>D106+G106-H106</f>
        <v>1793.4305033511057</v>
      </c>
      <c r="D107" s="17">
        <f>C107+(C107*0.04)</f>
        <v>1865.16772348515</v>
      </c>
      <c r="E107" s="17">
        <f>C107/3250</f>
        <v>0.55182477026187871</v>
      </c>
      <c r="F107" s="28">
        <f>(D107-C107)/E107</f>
        <v>130.00000000000006</v>
      </c>
      <c r="G107" s="80"/>
      <c r="H107" s="80">
        <f>(D107-C94)*0.35</f>
        <v>245.06631324852529</v>
      </c>
      <c r="I107" s="19">
        <f>E107*50/C107</f>
        <v>1.5384615384615385E-2</v>
      </c>
      <c r="J107" s="87"/>
      <c r="K107" s="89">
        <v>25.965004748171221</v>
      </c>
      <c r="L107" s="104" t="s">
        <v>38</v>
      </c>
      <c r="M107" s="105"/>
      <c r="N107" s="105"/>
      <c r="O107" s="105"/>
      <c r="P107" s="105"/>
      <c r="Q107" s="105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9">
        <v>22</v>
      </c>
      <c r="B109" s="81">
        <f>B107+7</f>
        <v>43492</v>
      </c>
      <c r="C109" s="20">
        <f>D107+G107-H107</f>
        <v>1620.1014102366246</v>
      </c>
      <c r="D109" s="17">
        <f>C109+(C109*0.04)</f>
        <v>1684.9054666460895</v>
      </c>
      <c r="E109" s="17">
        <f>C109/3250</f>
        <v>0.49849274161126911</v>
      </c>
      <c r="F109" s="28">
        <f>(D109-C109)/E109</f>
        <v>129.99999999999986</v>
      </c>
      <c r="G109" s="18"/>
      <c r="H109" s="18"/>
      <c r="I109" s="19">
        <f>E109*50/C109</f>
        <v>1.5384615384615385E-2</v>
      </c>
      <c r="J109" s="87"/>
      <c r="K109" s="89">
        <v>27.043604938098071</v>
      </c>
    </row>
    <row r="110" spans="1:17">
      <c r="A110" s="100"/>
      <c r="B110" s="81">
        <f>B109+7</f>
        <v>43499</v>
      </c>
      <c r="C110" s="20">
        <f>D109+G109-H109</f>
        <v>1684.9054666460895</v>
      </c>
      <c r="D110" s="17">
        <f>C110+(C110*0.04)</f>
        <v>1752.3016853119332</v>
      </c>
      <c r="E110" s="17">
        <f>C110/3250</f>
        <v>0.5184324512757198</v>
      </c>
      <c r="F110" s="28">
        <f>(D110-C110)/E110</f>
        <v>130.00000000000017</v>
      </c>
      <c r="G110" s="18"/>
      <c r="H110" s="18"/>
      <c r="I110" s="19">
        <f>E110*50/C110</f>
        <v>1.5384615384615384E-2</v>
      </c>
      <c r="J110" s="87"/>
      <c r="K110" s="89">
        <v>28.165349135621994</v>
      </c>
    </row>
    <row r="111" spans="1:17">
      <c r="A111" s="100"/>
      <c r="B111" s="81">
        <f>B110+7</f>
        <v>43506</v>
      </c>
      <c r="C111" s="20">
        <f>D110+G110-H110</f>
        <v>1752.3016853119332</v>
      </c>
      <c r="D111" s="17">
        <f>C111+(C111*0.04)</f>
        <v>1822.3937527244104</v>
      </c>
      <c r="E111" s="17">
        <f>C111/3250</f>
        <v>0.53916974932674866</v>
      </c>
      <c r="F111" s="28">
        <f>(D111-C111)/E111</f>
        <v>129.99999999999989</v>
      </c>
      <c r="G111" s="18"/>
      <c r="H111" s="18"/>
      <c r="I111" s="19">
        <f>E111*50/C111</f>
        <v>1.5384615384615385E-2</v>
      </c>
      <c r="J111" s="87"/>
      <c r="K111" s="89">
        <v>29.331963101046874</v>
      </c>
    </row>
    <row r="112" spans="1:17" ht="13.5" thickBot="1">
      <c r="A112" s="101"/>
      <c r="B112" s="81">
        <f>B111+7</f>
        <v>43513</v>
      </c>
      <c r="C112" s="20">
        <f>D111+G111-H111</f>
        <v>1822.3937527244104</v>
      </c>
      <c r="D112" s="17">
        <f>C112+(C112*0.04)</f>
        <v>1895.2895028333869</v>
      </c>
      <c r="E112" s="17">
        <f>C112/3250</f>
        <v>0.56073653929981859</v>
      </c>
      <c r="F112" s="28">
        <f>(D112-C112)/E112</f>
        <v>130.00000000000009</v>
      </c>
      <c r="G112" s="80"/>
      <c r="H112" s="80"/>
      <c r="I112" s="19">
        <f>E112*50/C112</f>
        <v>1.5384615384615384E-2</v>
      </c>
      <c r="J112" s="87"/>
      <c r="K112" s="89">
        <v>30.545241625088746</v>
      </c>
      <c r="L112" s="102"/>
      <c r="M112" s="103"/>
      <c r="N112" s="103"/>
      <c r="O112" s="103"/>
      <c r="P112" s="103"/>
      <c r="Q112" s="103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9">
        <v>23</v>
      </c>
      <c r="B114" s="81">
        <f>B112+7</f>
        <v>43520</v>
      </c>
      <c r="C114" s="20">
        <f>D112+G112-H112</f>
        <v>1895.2895028333869</v>
      </c>
      <c r="D114" s="17">
        <f>C114+(C114*0.04)</f>
        <v>1971.1010829467223</v>
      </c>
      <c r="E114" s="17">
        <f>C114/3250</f>
        <v>0.58316600087181136</v>
      </c>
      <c r="F114" s="28">
        <f>(D114-C114)/E114</f>
        <v>129.9999999999998</v>
      </c>
      <c r="G114" s="18"/>
      <c r="H114" s="18"/>
      <c r="I114" s="19">
        <f>E114*50/C114</f>
        <v>1.5384615384615385E-2</v>
      </c>
      <c r="J114" s="87"/>
      <c r="K114" s="89">
        <v>31.8070512900923</v>
      </c>
    </row>
    <row r="115" spans="1:17">
      <c r="A115" s="100"/>
      <c r="B115" s="81">
        <f>B114+7</f>
        <v>43527</v>
      </c>
      <c r="C115" s="20">
        <f>D114+G114-H114</f>
        <v>1971.1010829467223</v>
      </c>
      <c r="D115" s="17">
        <f>C115+(C115*0.04)</f>
        <v>2049.9451262645912</v>
      </c>
      <c r="E115" s="17">
        <f>C115/3250</f>
        <v>0.60649264090668376</v>
      </c>
      <c r="F115" s="28">
        <f>(D115-C115)/E115</f>
        <v>130.00000000000003</v>
      </c>
      <c r="G115" s="18"/>
      <c r="H115" s="18"/>
      <c r="I115" s="19">
        <f>E115*50/C115</f>
        <v>1.5384615384615384E-2</v>
      </c>
      <c r="J115" s="87"/>
      <c r="K115" s="89">
        <v>33.119333341695992</v>
      </c>
    </row>
    <row r="116" spans="1:17">
      <c r="A116" s="100"/>
      <c r="B116" s="81">
        <f>B115+7</f>
        <v>43534</v>
      </c>
      <c r="C116" s="20">
        <f>D115+G115-H115</f>
        <v>2049.9451262645912</v>
      </c>
      <c r="D116" s="17">
        <f>C116+(C116*0.04)</f>
        <v>2131.942931315175</v>
      </c>
      <c r="E116" s="17">
        <f>C116/3250</f>
        <v>0.63075234654295109</v>
      </c>
      <c r="F116" s="28">
        <f>(D116-C116)/E116</f>
        <v>130.00000000000023</v>
      </c>
      <c r="G116" s="18"/>
      <c r="H116" s="18"/>
      <c r="I116" s="19">
        <f>E116*50/C116</f>
        <v>1.5384615384615384E-2</v>
      </c>
      <c r="J116" s="87"/>
      <c r="K116" s="89">
        <v>34.48410667536384</v>
      </c>
    </row>
    <row r="117" spans="1:17" ht="13.5" thickBot="1">
      <c r="A117" s="101"/>
      <c r="B117" s="81">
        <f>B116+7</f>
        <v>43541</v>
      </c>
      <c r="C117" s="20">
        <f>D116+G116-H116</f>
        <v>2131.942931315175</v>
      </c>
      <c r="D117" s="17">
        <f>C117+(C117*0.04)</f>
        <v>2217.2206485677821</v>
      </c>
      <c r="E117" s="17">
        <f>C117/3250</f>
        <v>0.65598244040466924</v>
      </c>
      <c r="F117" s="28">
        <f>(D117-C117)/E117</f>
        <v>130.00000000000014</v>
      </c>
      <c r="G117" s="80"/>
      <c r="H117" s="80"/>
      <c r="I117" s="19">
        <f>E117*50/C117</f>
        <v>1.5384615384615385E-2</v>
      </c>
      <c r="J117" s="87"/>
      <c r="K117" s="89">
        <v>35.903470942378391</v>
      </c>
      <c r="L117" s="102"/>
      <c r="M117" s="103"/>
      <c r="N117" s="103"/>
      <c r="O117" s="103"/>
      <c r="P117" s="103"/>
      <c r="Q117" s="103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9">
        <v>24</v>
      </c>
      <c r="B119" s="81">
        <f>B117+7</f>
        <v>43548</v>
      </c>
      <c r="C119" s="20">
        <f>D117+G117-H117</f>
        <v>2217.2206485677821</v>
      </c>
      <c r="D119" s="17">
        <f>C119+(C119*0.04)</f>
        <v>2305.9094745104935</v>
      </c>
      <c r="E119" s="17">
        <f>C119/3250</f>
        <v>0.68222173802085606</v>
      </c>
      <c r="F119" s="28">
        <f>(D119-C119)/E119</f>
        <v>130.00000000000023</v>
      </c>
      <c r="G119" s="18"/>
      <c r="H119" s="18"/>
      <c r="I119" s="19">
        <f>E119*50/C119</f>
        <v>1.5384615384615385E-2</v>
      </c>
      <c r="J119" s="87"/>
      <c r="K119" s="89">
        <v>37.37960978007353</v>
      </c>
    </row>
    <row r="120" spans="1:17">
      <c r="A120" s="100"/>
      <c r="B120" s="81">
        <f>B119+7</f>
        <v>43555</v>
      </c>
      <c r="C120" s="20">
        <f>D119+G119-H119</f>
        <v>2305.9094745104935</v>
      </c>
      <c r="D120" s="17">
        <f>C120+(C120*0.04)</f>
        <v>2398.1458534909134</v>
      </c>
      <c r="E120" s="17">
        <f>C120/3250</f>
        <v>0.70951060754169026</v>
      </c>
      <c r="F120" s="28">
        <f>(D120-C120)/E120</f>
        <v>130.00000000000023</v>
      </c>
      <c r="G120" s="18"/>
      <c r="H120" s="18"/>
      <c r="I120" s="19">
        <f>E120*50/C120</f>
        <v>1.5384615384615382E-2</v>
      </c>
      <c r="J120" s="87"/>
      <c r="K120" s="89">
        <v>38.914794171276476</v>
      </c>
    </row>
    <row r="121" spans="1:17">
      <c r="A121" s="100"/>
      <c r="B121" s="81">
        <f>B120+7</f>
        <v>43562</v>
      </c>
      <c r="C121" s="20">
        <f>D120+G120-H120</f>
        <v>2398.1458534909134</v>
      </c>
      <c r="D121" s="17">
        <f>C121+(C121*0.04)</f>
        <v>2494.0716876305501</v>
      </c>
      <c r="E121" s="17">
        <f>C121/3250</f>
        <v>0.73789103184335791</v>
      </c>
      <c r="F121" s="28">
        <f>(D121-C121)/E121</f>
        <v>130.00000000000017</v>
      </c>
      <c r="G121" s="18"/>
      <c r="H121" s="18"/>
      <c r="I121" s="19">
        <f>E121*50/C121</f>
        <v>1.5384615384615382E-2</v>
      </c>
      <c r="J121" s="87"/>
      <c r="K121" s="89">
        <v>40.511385938127532</v>
      </c>
    </row>
    <row r="122" spans="1:17" ht="13.5" thickBot="1">
      <c r="A122" s="101"/>
      <c r="B122" s="81">
        <f>B121+7</f>
        <v>43569</v>
      </c>
      <c r="C122" s="20">
        <f>D121+G121-H121</f>
        <v>2494.0716876305501</v>
      </c>
      <c r="D122" s="17">
        <f>C122+(C122*0.04)</f>
        <v>2593.834555135772</v>
      </c>
      <c r="E122" s="17">
        <f>C122/3250</f>
        <v>0.76740667311709232</v>
      </c>
      <c r="F122" s="28">
        <f>(D122-C122)/E122</f>
        <v>129.99999999999994</v>
      </c>
      <c r="G122" s="80"/>
      <c r="H122" s="80">
        <f>(D122-C109)*0.35</f>
        <v>340.80660071470157</v>
      </c>
      <c r="I122" s="19">
        <f>E122*50/C122</f>
        <v>1.5384615384615384E-2</v>
      </c>
      <c r="J122" s="87"/>
      <c r="K122" s="89">
        <v>42.171841375652633</v>
      </c>
      <c r="L122" s="104" t="s">
        <v>38</v>
      </c>
      <c r="M122" s="105"/>
      <c r="N122" s="105"/>
      <c r="O122" s="105"/>
      <c r="P122" s="105"/>
      <c r="Q122" s="105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9">
        <v>25</v>
      </c>
      <c r="B124" s="81">
        <f>B122+7</f>
        <v>43576</v>
      </c>
      <c r="C124" s="20">
        <f>D122+G122-H122</f>
        <v>2253.0279544210703</v>
      </c>
      <c r="D124" s="17">
        <f>C124+(C124*0.04)</f>
        <v>2343.1490725979129</v>
      </c>
      <c r="E124" s="17">
        <f>C124/3250</f>
        <v>0.69323937059109852</v>
      </c>
      <c r="F124" s="28">
        <f>(D124-C124)/E124</f>
        <v>129.99999999999974</v>
      </c>
      <c r="G124" s="17"/>
      <c r="H124" s="18"/>
      <c r="I124" s="19">
        <f>E124*50/C124</f>
        <v>1.5384615384615384E-2</v>
      </c>
      <c r="J124" s="87"/>
      <c r="K124" s="89">
        <v>43.898715030678737</v>
      </c>
    </row>
    <row r="125" spans="1:17">
      <c r="A125" s="100"/>
      <c r="B125" s="81">
        <f>B124+7</f>
        <v>43583</v>
      </c>
      <c r="C125" s="20">
        <f>D124+G124-H124</f>
        <v>2343.1490725979129</v>
      </c>
      <c r="D125" s="17">
        <f>C125+(C125*0.04)</f>
        <v>2436.8750355018292</v>
      </c>
      <c r="E125" s="17">
        <f>C125/3250</f>
        <v>0.72096894541474243</v>
      </c>
      <c r="F125" s="28">
        <f>(D125-C125)/E125</f>
        <v>129.99999999999969</v>
      </c>
      <c r="G125" s="17"/>
      <c r="H125" s="18"/>
      <c r="I125" s="19">
        <f>E125*50/C125</f>
        <v>1.5384615384615384E-2</v>
      </c>
      <c r="J125" s="87"/>
      <c r="K125" s="89">
        <v>45.69466363190589</v>
      </c>
      <c r="L125" s="31"/>
      <c r="M125" s="31"/>
    </row>
    <row r="126" spans="1:17">
      <c r="A126" s="100"/>
      <c r="B126" s="81">
        <f>B125+7</f>
        <v>43590</v>
      </c>
      <c r="C126" s="20">
        <f>D125+G125-H125</f>
        <v>2436.8750355018292</v>
      </c>
      <c r="D126" s="17">
        <f>C126+(C126*0.04)</f>
        <v>2534.3500369219023</v>
      </c>
      <c r="E126" s="17">
        <f>C126/3250</f>
        <v>0.74980770323133206</v>
      </c>
      <c r="F126" s="28">
        <f>(D126-C126)/E126</f>
        <v>129.99999999999991</v>
      </c>
      <c r="G126" s="17"/>
      <c r="H126" s="18"/>
      <c r="I126" s="19">
        <f>E126*50/C126</f>
        <v>1.5384615384615384E-2</v>
      </c>
      <c r="J126" s="87"/>
      <c r="K126" s="89">
        <v>47.562450177182122</v>
      </c>
      <c r="L126" s="31"/>
      <c r="M126" s="31"/>
    </row>
    <row r="127" spans="1:17" ht="13.5" thickBot="1">
      <c r="A127" s="101"/>
      <c r="B127" s="81">
        <f>B126+7</f>
        <v>43597</v>
      </c>
      <c r="C127" s="20">
        <f>D126+G126-H126</f>
        <v>2534.3500369219023</v>
      </c>
      <c r="D127" s="17">
        <f>C127+(C127*0.04)</f>
        <v>2635.7240383987782</v>
      </c>
      <c r="E127" s="17">
        <f>C127/3250</f>
        <v>0.7798000113605853</v>
      </c>
      <c r="F127" s="28">
        <f>(D127-C127)/E127</f>
        <v>129.99999999999983</v>
      </c>
      <c r="G127" s="80"/>
      <c r="H127" s="80"/>
      <c r="I127" s="19">
        <f>E127*50/C127</f>
        <v>1.5384615384615385E-2</v>
      </c>
      <c r="J127" s="87"/>
      <c r="K127" s="89">
        <v>49.504948184269409</v>
      </c>
      <c r="L127" s="102"/>
      <c r="M127" s="103"/>
      <c r="N127" s="103"/>
      <c r="O127" s="103"/>
      <c r="P127" s="103"/>
      <c r="Q127" s="103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9">
        <v>26</v>
      </c>
      <c r="B129" s="81">
        <f>B127+7</f>
        <v>43604</v>
      </c>
      <c r="C129" s="20">
        <f>D127+G127-H127</f>
        <v>2635.7240383987782</v>
      </c>
      <c r="D129" s="17">
        <f>C129+(C129*0.04)</f>
        <v>2741.1529999347295</v>
      </c>
      <c r="E129" s="17">
        <f>C129/3250</f>
        <v>0.81099201181500868</v>
      </c>
      <c r="F129" s="28">
        <f>(D129-C129)/E129</f>
        <v>130.00000000000009</v>
      </c>
      <c r="G129" s="18"/>
      <c r="H129" s="18"/>
      <c r="I129" s="19">
        <f>E129*50/C129</f>
        <v>1.5384615384615385E-2</v>
      </c>
      <c r="J129" s="87"/>
      <c r="K129" s="89">
        <v>51.525146111640183</v>
      </c>
    </row>
    <row r="130" spans="1:17">
      <c r="A130" s="100"/>
      <c r="B130" s="81">
        <f>B129+7</f>
        <v>43611</v>
      </c>
      <c r="C130" s="20">
        <f>D129+G129-H129</f>
        <v>2741.1529999347295</v>
      </c>
      <c r="D130" s="17">
        <f>C130+(C130*0.04)</f>
        <v>2850.7991199321186</v>
      </c>
      <c r="E130" s="17">
        <f>C130/3250</f>
        <v>0.84343169228760906</v>
      </c>
      <c r="F130" s="28">
        <f>(D130-C130)/E130</f>
        <v>130</v>
      </c>
      <c r="G130" s="18"/>
      <c r="H130" s="18"/>
      <c r="I130" s="19">
        <f>E130*50/C130</f>
        <v>1.5384615384615384E-2</v>
      </c>
      <c r="J130" s="87"/>
      <c r="K130" s="89">
        <v>53.626151956105794</v>
      </c>
    </row>
    <row r="131" spans="1:17">
      <c r="A131" s="100"/>
      <c r="B131" s="81">
        <f>B130+7</f>
        <v>43618</v>
      </c>
      <c r="C131" s="20">
        <f>D130+G130-H130</f>
        <v>2850.7991199321186</v>
      </c>
      <c r="D131" s="17">
        <f>C131+(C131*0.04)</f>
        <v>2964.8310847294033</v>
      </c>
      <c r="E131" s="17">
        <f>C131/3250</f>
        <v>0.87716895997911337</v>
      </c>
      <c r="F131" s="28">
        <f>(D131-C131)/E131</f>
        <v>129.99999999999991</v>
      </c>
      <c r="G131" s="18"/>
      <c r="H131" s="18"/>
      <c r="I131" s="19">
        <f>E131*50/C131</f>
        <v>1.5384615384615384E-2</v>
      </c>
      <c r="J131" s="87"/>
      <c r="K131" s="89">
        <v>55.811198034350028</v>
      </c>
    </row>
    <row r="132" spans="1:17" ht="13.5" thickBot="1">
      <c r="A132" s="101"/>
      <c r="B132" s="81">
        <f>B131+7</f>
        <v>43625</v>
      </c>
      <c r="C132" s="20">
        <f>D131+G131-H131</f>
        <v>2964.8310847294033</v>
      </c>
      <c r="D132" s="17">
        <f>C132+(C132*0.04)</f>
        <v>3083.4243281185795</v>
      </c>
      <c r="E132" s="17">
        <f>C132/3250</f>
        <v>0.9122557183782779</v>
      </c>
      <c r="F132" s="28">
        <f>(D132-C132)/E132</f>
        <v>130.00000000000011</v>
      </c>
      <c r="G132" s="80"/>
      <c r="H132" s="80"/>
      <c r="I132" s="19">
        <f>E132*50/C132</f>
        <v>1.5384615384615384E-2</v>
      </c>
      <c r="J132" s="87"/>
      <c r="K132" s="89">
        <v>58.083645955724023</v>
      </c>
      <c r="L132" s="102"/>
      <c r="M132" s="103"/>
      <c r="N132" s="103"/>
      <c r="O132" s="103"/>
      <c r="P132" s="103"/>
      <c r="Q132" s="103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9">
        <v>27</v>
      </c>
      <c r="B134" s="81">
        <f>B132+7</f>
        <v>43632</v>
      </c>
      <c r="C134" s="20">
        <f>D132+G132-H132</f>
        <v>3083.4243281185795</v>
      </c>
      <c r="D134" s="17">
        <f>C134+(C134*0.04)</f>
        <v>3206.7613012433226</v>
      </c>
      <c r="E134" s="17">
        <f>C134/3250</f>
        <v>0.94874594711340909</v>
      </c>
      <c r="F134" s="28">
        <f>(D134-C134)/E134</f>
        <v>129.99999999999986</v>
      </c>
      <c r="G134" s="18"/>
      <c r="H134" s="18"/>
      <c r="I134" s="19">
        <f>E134*50/C134</f>
        <v>1.5384615384615384E-2</v>
      </c>
      <c r="J134" s="87"/>
      <c r="K134" s="89">
        <v>60.446991793952982</v>
      </c>
    </row>
    <row r="135" spans="1:17">
      <c r="A135" s="100"/>
      <c r="B135" s="81">
        <f>B134+7</f>
        <v>43639</v>
      </c>
      <c r="C135" s="20">
        <f>D134+G134-H134</f>
        <v>3206.7613012433226</v>
      </c>
      <c r="D135" s="17">
        <f>C135+(C135*0.04)</f>
        <v>3335.0317532930553</v>
      </c>
      <c r="E135" s="17">
        <f>C135/3250</f>
        <v>0.98669578499794541</v>
      </c>
      <c r="F135" s="28">
        <f>(D135-C135)/E135</f>
        <v>129.99999999999983</v>
      </c>
      <c r="G135" s="18"/>
      <c r="H135" s="18"/>
      <c r="I135" s="19">
        <f>E135*50/C135</f>
        <v>1.5384615384615384E-2</v>
      </c>
      <c r="J135" s="87"/>
      <c r="K135" s="89">
        <v>62.904871465711103</v>
      </c>
    </row>
    <row r="136" spans="1:17">
      <c r="A136" s="100"/>
      <c r="B136" s="81">
        <f>B135+7</f>
        <v>43646</v>
      </c>
      <c r="C136" s="20">
        <f>D135+G135-H135</f>
        <v>3335.0317532930553</v>
      </c>
      <c r="D136" s="17">
        <f>C136+(C136*0.04)</f>
        <v>3468.4330234247777</v>
      </c>
      <c r="E136" s="17">
        <f>C136/3250</f>
        <v>1.0261636163978631</v>
      </c>
      <c r="F136" s="28">
        <f>(D136-C136)/E136</f>
        <v>130.0000000000002</v>
      </c>
      <c r="G136" s="18"/>
      <c r="H136" s="18"/>
      <c r="I136" s="19">
        <f>E136*50/C136</f>
        <v>1.5384615384615385E-2</v>
      </c>
      <c r="J136" s="87"/>
      <c r="K136" s="89">
        <v>65.461066324339555</v>
      </c>
    </row>
    <row r="137" spans="1:17" ht="13.5" thickBot="1">
      <c r="A137" s="101"/>
      <c r="B137" s="81">
        <f>B136+7</f>
        <v>43653</v>
      </c>
      <c r="C137" s="20">
        <f>D136+G136-H136</f>
        <v>3468.4330234247777</v>
      </c>
      <c r="D137" s="17">
        <f>C137+(C137*0.04)</f>
        <v>3607.1703443617689</v>
      </c>
      <c r="E137" s="17">
        <f>C137/3250</f>
        <v>1.0672101610537779</v>
      </c>
      <c r="F137" s="28">
        <f>(D137-C137)/E137</f>
        <v>130.00000000000006</v>
      </c>
      <c r="G137" s="80"/>
      <c r="H137" s="80">
        <f>(D137-C124)*0.35</f>
        <v>473.94983647924448</v>
      </c>
      <c r="I137" s="19">
        <f>E137*50/C137</f>
        <v>1.5384615384615385E-2</v>
      </c>
      <c r="J137" s="87"/>
      <c r="K137" s="89">
        <v>68.119508977313131</v>
      </c>
      <c r="L137" s="104" t="s">
        <v>38</v>
      </c>
      <c r="M137" s="105"/>
      <c r="N137" s="105"/>
      <c r="O137" s="105"/>
      <c r="P137" s="105"/>
      <c r="Q137" s="105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5"/>
      <c r="K138" s="94"/>
    </row>
    <row r="139" spans="1:17">
      <c r="A139" s="99">
        <v>28</v>
      </c>
      <c r="B139" s="81">
        <f>B137+7</f>
        <v>43660</v>
      </c>
      <c r="C139" s="20">
        <f>D137+G137-H137</f>
        <v>3133.2205078825245</v>
      </c>
      <c r="D139" s="17">
        <f>C139+(C139*0.04)</f>
        <v>3258.5493281978256</v>
      </c>
      <c r="E139" s="17">
        <f>C139/3250</f>
        <v>0.96406784857923833</v>
      </c>
      <c r="F139" s="28">
        <f>(D139-C139)/E139</f>
        <v>130.00000000000009</v>
      </c>
      <c r="G139" s="18"/>
      <c r="H139" s="18"/>
      <c r="I139" s="19">
        <f>E139*50/C139</f>
        <v>1.5384615384615385E-2</v>
      </c>
      <c r="J139" s="87"/>
      <c r="K139" s="89"/>
    </row>
    <row r="140" spans="1:17">
      <c r="A140" s="100"/>
      <c r="B140" s="81">
        <f>B139+7</f>
        <v>43667</v>
      </c>
      <c r="C140" s="20">
        <f>D139+G139-H139</f>
        <v>3258.5493281978256</v>
      </c>
      <c r="D140" s="17">
        <f>C140+(C140*0.04)</f>
        <v>3388.8913013257388</v>
      </c>
      <c r="E140" s="17">
        <f>C140/3250</f>
        <v>1.0026305625224079</v>
      </c>
      <c r="F140" s="28">
        <f>(D140-C140)/E140</f>
        <v>130.00000000000017</v>
      </c>
      <c r="G140" s="18"/>
      <c r="H140" s="18"/>
      <c r="I140" s="19">
        <f>E140*50/C140</f>
        <v>1.5384615384615384E-2</v>
      </c>
      <c r="J140" s="87"/>
      <c r="K140" s="89"/>
    </row>
    <row r="141" spans="1:17">
      <c r="A141" s="100"/>
      <c r="B141" s="81">
        <f>B140+7</f>
        <v>43674</v>
      </c>
      <c r="C141" s="20">
        <f>D140+G140-H140</f>
        <v>3388.8913013257388</v>
      </c>
      <c r="D141" s="17">
        <f>C141+(C141*0.04)</f>
        <v>3524.4469533787683</v>
      </c>
      <c r="E141" s="17">
        <f>C141/3250</f>
        <v>1.0427357850233043</v>
      </c>
      <c r="F141" s="28">
        <f>(D141-C141)/E141</f>
        <v>129.99999999999991</v>
      </c>
      <c r="G141" s="18"/>
      <c r="H141" s="18"/>
      <c r="I141" s="19">
        <f>E141*50/C141</f>
        <v>1.5384615384615387E-2</v>
      </c>
      <c r="J141" s="87"/>
      <c r="K141" s="89"/>
    </row>
    <row r="142" spans="1:17" ht="13.5" thickBot="1">
      <c r="A142" s="101"/>
      <c r="B142" s="81">
        <f>B141+7</f>
        <v>43681</v>
      </c>
      <c r="C142" s="20">
        <f>D141+G141-H141</f>
        <v>3524.4469533787683</v>
      </c>
      <c r="D142" s="17">
        <f>C142+(C142*0.04)</f>
        <v>3665.4248315139189</v>
      </c>
      <c r="E142" s="17">
        <f>C142/3250</f>
        <v>1.0844452164242364</v>
      </c>
      <c r="F142" s="28">
        <f>(D142-C142)/E142</f>
        <v>129.99999999999989</v>
      </c>
      <c r="G142" s="80"/>
      <c r="H142" s="80"/>
      <c r="I142" s="19">
        <f>E142*50/C142</f>
        <v>1.5384615384615384E-2</v>
      </c>
      <c r="J142" s="87"/>
      <c r="K142" s="89"/>
      <c r="L142" s="102"/>
      <c r="M142" s="103"/>
      <c r="N142" s="103"/>
      <c r="O142" s="103"/>
      <c r="P142" s="103"/>
      <c r="Q142" s="103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9">
        <v>29</v>
      </c>
      <c r="B144" s="81">
        <f>B142+7</f>
        <v>43688</v>
      </c>
      <c r="C144" s="20">
        <f>D142+G142-H142</f>
        <v>3665.4248315139189</v>
      </c>
      <c r="D144" s="17">
        <f>C144+(C144*0.04)</f>
        <v>3812.0418247744756</v>
      </c>
      <c r="E144" s="17">
        <f>C144/3250</f>
        <v>1.1278230250812058</v>
      </c>
      <c r="F144" s="28">
        <f>(D144-C144)/E144</f>
        <v>129.99999999999994</v>
      </c>
      <c r="G144" s="18"/>
      <c r="H144" s="18"/>
      <c r="I144" s="19">
        <f>E144*50/C144</f>
        <v>1.5384615384615384E-2</v>
      </c>
      <c r="J144" s="87"/>
      <c r="K144" s="89"/>
    </row>
    <row r="145" spans="1:17">
      <c r="A145" s="100"/>
      <c r="B145" s="81">
        <f>B144+7</f>
        <v>43695</v>
      </c>
      <c r="C145" s="20">
        <f>D144+G144-H144</f>
        <v>3812.0418247744756</v>
      </c>
      <c r="D145" s="17">
        <f>C145+(C145*0.04)</f>
        <v>3964.5234977654545</v>
      </c>
      <c r="E145" s="17">
        <f>C145/3250</f>
        <v>1.172935946084454</v>
      </c>
      <c r="F145" s="28">
        <f>(D145-C145)/E145</f>
        <v>129.99999999999994</v>
      </c>
      <c r="G145" s="18"/>
      <c r="H145" s="18"/>
      <c r="I145" s="19">
        <f>E145*50/C145</f>
        <v>1.5384615384615382E-2</v>
      </c>
      <c r="J145" s="87"/>
      <c r="K145" s="89"/>
    </row>
    <row r="146" spans="1:17">
      <c r="A146" s="100"/>
      <c r="B146" s="81">
        <f>B145+7</f>
        <v>43702</v>
      </c>
      <c r="C146" s="20">
        <f>D145+G145-H145</f>
        <v>3964.5234977654545</v>
      </c>
      <c r="D146" s="17">
        <f>C146+(C146*0.04)</f>
        <v>4123.1044376760728</v>
      </c>
      <c r="E146" s="17">
        <f>C146/3250</f>
        <v>1.2198533839278323</v>
      </c>
      <c r="F146" s="28">
        <f>(D146-C146)/E146</f>
        <v>130.00000000000011</v>
      </c>
      <c r="G146" s="18"/>
      <c r="H146" s="18"/>
      <c r="I146" s="19">
        <f>E146*50/C146</f>
        <v>1.5384615384615387E-2</v>
      </c>
      <c r="J146" s="87"/>
      <c r="K146" s="89"/>
    </row>
    <row r="147" spans="1:17" ht="13.5" thickBot="1">
      <c r="A147" s="101"/>
      <c r="B147" s="81">
        <f>B146+7</f>
        <v>43709</v>
      </c>
      <c r="C147" s="20">
        <f>D146+G146-H146</f>
        <v>4123.1044376760728</v>
      </c>
      <c r="D147" s="17">
        <f>C147+(C147*0.04)</f>
        <v>4288.028615183116</v>
      </c>
      <c r="E147" s="17">
        <f>C147/3250</f>
        <v>1.2686475192849456</v>
      </c>
      <c r="F147" s="28">
        <f>(D147-C147)/E147</f>
        <v>130.0000000000002</v>
      </c>
      <c r="G147" s="80"/>
      <c r="H147" s="80"/>
      <c r="I147" s="19">
        <f>E147*50/C147</f>
        <v>1.5384615384615385E-2</v>
      </c>
      <c r="J147" s="87"/>
      <c r="K147" s="89"/>
      <c r="L147" s="102"/>
      <c r="M147" s="103"/>
      <c r="N147" s="103"/>
      <c r="O147" s="103"/>
      <c r="P147" s="103"/>
      <c r="Q147" s="103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9">
        <v>30</v>
      </c>
      <c r="B149" s="81">
        <f>B147+7</f>
        <v>43716</v>
      </c>
      <c r="C149" s="20">
        <f>D147+G147-H147</f>
        <v>4288.028615183116</v>
      </c>
      <c r="D149" s="17">
        <f>C149+(C149*0.04)</f>
        <v>4459.5497597904405</v>
      </c>
      <c r="E149" s="17">
        <f>C149/3250</f>
        <v>1.3193934200563433</v>
      </c>
      <c r="F149" s="28">
        <f>(D149-C149)/E149</f>
        <v>129.99999999999986</v>
      </c>
      <c r="G149" s="18"/>
      <c r="H149" s="18"/>
      <c r="I149" s="19">
        <f>E149*50/C149</f>
        <v>1.5384615384615384E-2</v>
      </c>
      <c r="J149" s="87"/>
      <c r="K149" s="89"/>
    </row>
    <row r="150" spans="1:17">
      <c r="A150" s="100"/>
      <c r="B150" s="81">
        <f>B149+7</f>
        <v>43723</v>
      </c>
      <c r="C150" s="20">
        <f>D149+G149-H149</f>
        <v>4459.5497597904405</v>
      </c>
      <c r="D150" s="17">
        <f>C150+(C150*0.04)</f>
        <v>4637.9317501820578</v>
      </c>
      <c r="E150" s="17">
        <f>C150/3250</f>
        <v>1.372169156858597</v>
      </c>
      <c r="F150" s="28">
        <f>(D150-C150)/E150</f>
        <v>129.99999999999983</v>
      </c>
      <c r="G150" s="18"/>
      <c r="H150" s="18"/>
      <c r="I150" s="19">
        <f>E150*50/C150</f>
        <v>1.5384615384615384E-2</v>
      </c>
      <c r="J150" s="87"/>
      <c r="K150" s="89"/>
    </row>
    <row r="151" spans="1:17">
      <c r="A151" s="100"/>
      <c r="B151" s="81">
        <f>B150+7</f>
        <v>43730</v>
      </c>
      <c r="C151" s="20">
        <f>D150+G150-H150</f>
        <v>4637.9317501820578</v>
      </c>
      <c r="D151" s="17">
        <f>C151+(C151*0.04)</f>
        <v>4823.4490201893404</v>
      </c>
      <c r="E151" s="17">
        <f>C151/3250</f>
        <v>1.4270559231329409</v>
      </c>
      <c r="F151" s="28">
        <f>(D151-C151)/E151</f>
        <v>130.0000000000002</v>
      </c>
      <c r="G151" s="18"/>
      <c r="H151" s="18"/>
      <c r="I151" s="19">
        <f>E151*50/C151</f>
        <v>1.5384615384615385E-2</v>
      </c>
      <c r="J151" s="87"/>
      <c r="K151" s="89"/>
    </row>
    <row r="152" spans="1:17" ht="13.5" thickBot="1">
      <c r="A152" s="101"/>
      <c r="B152" s="81">
        <f>B151+7</f>
        <v>43737</v>
      </c>
      <c r="C152" s="20">
        <f>D151+G151-H151</f>
        <v>4823.4490201893404</v>
      </c>
      <c r="D152" s="17">
        <f>C152+(C152*0.04)</f>
        <v>5016.3869809969137</v>
      </c>
      <c r="E152" s="17">
        <f>C152/3250</f>
        <v>1.4841381600582586</v>
      </c>
      <c r="F152" s="28">
        <f>(D152-C152)/E152</f>
        <v>129.99999999999977</v>
      </c>
      <c r="G152" s="80"/>
      <c r="H152" s="80">
        <f>(D152-C139)*0.35</f>
        <v>659.10826559003613</v>
      </c>
      <c r="I152" s="19">
        <f>E152*50/C152</f>
        <v>1.5384615384615384E-2</v>
      </c>
      <c r="J152" s="87"/>
      <c r="K152" s="89"/>
      <c r="L152" s="104" t="s">
        <v>38</v>
      </c>
      <c r="M152" s="105"/>
      <c r="N152" s="105"/>
      <c r="O152" s="105"/>
      <c r="P152" s="105"/>
      <c r="Q152" s="105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9">
        <v>31</v>
      </c>
      <c r="B154" s="81">
        <f>B152+7</f>
        <v>43744</v>
      </c>
      <c r="C154" s="20">
        <f>D152+G152-H152</f>
        <v>4357.2787154068774</v>
      </c>
      <c r="D154" s="17">
        <f>C154+(C154*0.04)</f>
        <v>4531.5698640231521</v>
      </c>
      <c r="E154" s="17">
        <f>C154/3250</f>
        <v>1.3407011432021161</v>
      </c>
      <c r="F154" s="28">
        <f>(D154-C154)/E154</f>
        <v>129.99999999999977</v>
      </c>
      <c r="G154" s="17"/>
      <c r="H154" s="79"/>
      <c r="I154" s="19">
        <f>E154*50/C154</f>
        <v>1.5384615384615385E-2</v>
      </c>
      <c r="J154" s="87"/>
      <c r="K154" s="89"/>
    </row>
    <row r="155" spans="1:17">
      <c r="A155" s="100"/>
      <c r="B155" s="81">
        <f>B154+7</f>
        <v>43751</v>
      </c>
      <c r="C155" s="20">
        <f>D154+G154-H154</f>
        <v>4531.5698640231521</v>
      </c>
      <c r="D155" s="17">
        <f>C155+(C155*0.04)</f>
        <v>4712.8326585840787</v>
      </c>
      <c r="E155" s="17">
        <f>C155/3250</f>
        <v>1.3943291889302007</v>
      </c>
      <c r="F155" s="28">
        <f>(D155-C155)/E155</f>
        <v>130.00000000000031</v>
      </c>
      <c r="G155" s="17"/>
      <c r="H155" s="79"/>
      <c r="I155" s="19">
        <f>E155*50/C155</f>
        <v>1.5384615384615387E-2</v>
      </c>
      <c r="J155" s="87"/>
      <c r="K155" s="89"/>
    </row>
    <row r="156" spans="1:17">
      <c r="A156" s="100"/>
      <c r="B156" s="81">
        <f>B155+7</f>
        <v>43758</v>
      </c>
      <c r="C156" s="20">
        <f>D155+G155-H155</f>
        <v>4712.8326585840787</v>
      </c>
      <c r="D156" s="17">
        <f>C156+(C156*0.04)</f>
        <v>4901.3459649274419</v>
      </c>
      <c r="E156" s="17">
        <f>C156/3250</f>
        <v>1.4501023564874089</v>
      </c>
      <c r="F156" s="28">
        <f>(D156-C156)/E156</f>
        <v>130.00000000000003</v>
      </c>
      <c r="G156" s="17"/>
      <c r="H156" s="79"/>
      <c r="I156" s="19">
        <f>E156*50/C156</f>
        <v>1.5384615384615385E-2</v>
      </c>
      <c r="J156" s="87"/>
      <c r="K156" s="89"/>
    </row>
    <row r="157" spans="1:17" ht="13.5" thickBot="1">
      <c r="A157" s="101"/>
      <c r="B157" s="81">
        <f>B156+7</f>
        <v>43765</v>
      </c>
      <c r="C157" s="20">
        <f>D156+G156-H156</f>
        <v>4901.3459649274419</v>
      </c>
      <c r="D157" s="17">
        <f>C157+(C157*0.04)</f>
        <v>5097.3998035245395</v>
      </c>
      <c r="E157" s="17">
        <f>C157/3250</f>
        <v>1.5081064507469051</v>
      </c>
      <c r="F157" s="28">
        <f>(D157-C157)/E157</f>
        <v>129.99999999999997</v>
      </c>
      <c r="G157" s="80"/>
      <c r="H157" s="80"/>
      <c r="I157" s="19">
        <f>E157*50/C157</f>
        <v>1.5384615384615384E-2</v>
      </c>
      <c r="J157" s="87"/>
      <c r="K157" s="89"/>
      <c r="L157" s="102"/>
      <c r="M157" s="103"/>
      <c r="N157" s="103"/>
      <c r="O157" s="103"/>
      <c r="P157" s="103"/>
      <c r="Q157" s="103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9">
        <v>32</v>
      </c>
      <c r="B159" s="81">
        <f>B157+7</f>
        <v>43772</v>
      </c>
      <c r="C159" s="20">
        <f>D157+G157-H157</f>
        <v>5097.3998035245395</v>
      </c>
      <c r="D159" s="17">
        <f>C159+(C159*0.04)</f>
        <v>5301.2957956655209</v>
      </c>
      <c r="E159" s="17">
        <f>C159/3250</f>
        <v>1.5684307087767815</v>
      </c>
      <c r="F159" s="28">
        <f>(D159-C159)/E159</f>
        <v>129.99999999999989</v>
      </c>
      <c r="G159" s="18"/>
      <c r="H159" s="18"/>
      <c r="I159" s="19">
        <f>E159*50/C159</f>
        <v>1.5384615384615385E-2</v>
      </c>
      <c r="J159" s="87"/>
      <c r="K159" s="89"/>
    </row>
    <row r="160" spans="1:17">
      <c r="A160" s="100"/>
      <c r="B160" s="81">
        <f>B159+7</f>
        <v>43779</v>
      </c>
      <c r="C160" s="20">
        <f>D159+G159-H159</f>
        <v>5301.2957956655209</v>
      </c>
      <c r="D160" s="17">
        <f>C160+(C160*0.04)</f>
        <v>5513.3476274921413</v>
      </c>
      <c r="E160" s="17">
        <f>C160/3250</f>
        <v>1.6311679371278527</v>
      </c>
      <c r="F160" s="28">
        <f>(D160-C160)/E160</f>
        <v>129.99999999999972</v>
      </c>
      <c r="G160" s="18"/>
      <c r="H160" s="18"/>
      <c r="I160" s="19">
        <f>E160*50/C160</f>
        <v>1.5384615384615385E-2</v>
      </c>
      <c r="J160" s="87"/>
      <c r="K160" s="89"/>
    </row>
    <row r="161" spans="1:17">
      <c r="A161" s="100"/>
      <c r="B161" s="81">
        <f>B160+7</f>
        <v>43786</v>
      </c>
      <c r="C161" s="20">
        <f>D160+G160-H160</f>
        <v>5513.3476274921413</v>
      </c>
      <c r="D161" s="17">
        <f>C161+(C161*0.04)</f>
        <v>5733.8815325918267</v>
      </c>
      <c r="E161" s="17">
        <f>C161/3250</f>
        <v>1.6964146546129666</v>
      </c>
      <c r="F161" s="28">
        <f>(D161-C161)/E161</f>
        <v>129.99999999999986</v>
      </c>
      <c r="G161" s="18"/>
      <c r="H161" s="18"/>
      <c r="I161" s="19">
        <f>E161*50/C161</f>
        <v>1.5384615384615385E-2</v>
      </c>
      <c r="J161" s="87"/>
      <c r="K161" s="89"/>
    </row>
    <row r="162" spans="1:17" ht="13.5" thickBot="1">
      <c r="A162" s="101"/>
      <c r="B162" s="81">
        <f>B161+7</f>
        <v>43793</v>
      </c>
      <c r="C162" s="20">
        <f>D161+G161-H161</f>
        <v>5733.8815325918267</v>
      </c>
      <c r="D162" s="17">
        <f>C162+(C162*0.04)</f>
        <v>5963.2367938954994</v>
      </c>
      <c r="E162" s="17">
        <f>C162/3250</f>
        <v>1.7642712407974852</v>
      </c>
      <c r="F162" s="28">
        <f>(D162-C162)/E162</f>
        <v>129.9999999999998</v>
      </c>
      <c r="G162" s="80"/>
      <c r="H162" s="80"/>
      <c r="I162" s="19">
        <f>E162*50/C162</f>
        <v>1.5384615384615385E-2</v>
      </c>
      <c r="J162" s="87"/>
      <c r="K162" s="89"/>
      <c r="L162" s="102"/>
      <c r="M162" s="103"/>
      <c r="N162" s="103"/>
      <c r="O162" s="103"/>
      <c r="P162" s="103"/>
      <c r="Q162" s="103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9">
        <v>33</v>
      </c>
      <c r="B164" s="81">
        <f>B162+7</f>
        <v>43800</v>
      </c>
      <c r="C164" s="20">
        <f>D162+G162-H162</f>
        <v>5963.2367938954994</v>
      </c>
      <c r="D164" s="17">
        <f>C164+(C164*0.04)</f>
        <v>6201.7662656513194</v>
      </c>
      <c r="E164" s="17">
        <f>C164/3250</f>
        <v>1.8348420904293845</v>
      </c>
      <c r="F164" s="28">
        <f>(D164-C164)/E164</f>
        <v>129.99999999999997</v>
      </c>
      <c r="G164" s="18"/>
      <c r="H164" s="18"/>
      <c r="I164" s="19">
        <f>E164*50/C164</f>
        <v>1.5384615384615385E-2</v>
      </c>
      <c r="J164" s="87"/>
      <c r="K164" s="89"/>
    </row>
    <row r="165" spans="1:17">
      <c r="A165" s="100"/>
      <c r="B165" s="81">
        <f>B164+7</f>
        <v>43807</v>
      </c>
      <c r="C165" s="20">
        <f>D164+G164-H164</f>
        <v>6201.7662656513194</v>
      </c>
      <c r="D165" s="17">
        <f>C165+(C165*0.04)</f>
        <v>6449.8369162773724</v>
      </c>
      <c r="E165" s="17">
        <f>C165/3250</f>
        <v>1.9082357740465599</v>
      </c>
      <c r="F165" s="28">
        <f>(D165-C165)/E165</f>
        <v>130.00000000000014</v>
      </c>
      <c r="G165" s="18"/>
      <c r="H165" s="18"/>
      <c r="I165" s="19">
        <f>E165*50/C165</f>
        <v>1.5384615384615385E-2</v>
      </c>
      <c r="J165" s="87"/>
      <c r="K165" s="89"/>
      <c r="L165" s="31"/>
      <c r="M165" s="31"/>
    </row>
    <row r="166" spans="1:17">
      <c r="A166" s="100"/>
      <c r="B166" s="81">
        <f>B165+7</f>
        <v>43814</v>
      </c>
      <c r="C166" s="20">
        <f>D165+G165-H165</f>
        <v>6449.8369162773724</v>
      </c>
      <c r="D166" s="17">
        <f>C166+(C166*0.04)</f>
        <v>6707.8303929284675</v>
      </c>
      <c r="E166" s="17">
        <f>C166/3250</f>
        <v>1.9845652050084224</v>
      </c>
      <c r="F166" s="28">
        <f>(D166-C166)/E166</f>
        <v>130.00000000000009</v>
      </c>
      <c r="G166" s="18"/>
      <c r="H166" s="18"/>
      <c r="I166" s="19">
        <f>E166*50/C166</f>
        <v>1.5384615384615385E-2</v>
      </c>
      <c r="J166" s="87"/>
      <c r="K166" s="89"/>
      <c r="L166" s="31"/>
      <c r="M166" s="31"/>
    </row>
    <row r="167" spans="1:17" ht="13.5" thickBot="1">
      <c r="A167" s="101"/>
      <c r="B167" s="81">
        <f>B166+7</f>
        <v>43821</v>
      </c>
      <c r="C167" s="20">
        <f>D166+G166-H166</f>
        <v>6707.8303929284675</v>
      </c>
      <c r="D167" s="17">
        <f>C167+(C167*0.04)</f>
        <v>6976.143608645606</v>
      </c>
      <c r="E167" s="17">
        <f>C167/3250</f>
        <v>2.0639478132087592</v>
      </c>
      <c r="F167" s="28">
        <f>(D167-C167)/E167</f>
        <v>129.99999999999991</v>
      </c>
      <c r="G167" s="80"/>
      <c r="H167" s="80">
        <f>(D167-C154)*0.35</f>
        <v>916.60271263355492</v>
      </c>
      <c r="I167" s="19">
        <f>E167*50/C167</f>
        <v>1.5384615384615384E-2</v>
      </c>
      <c r="J167" s="87"/>
      <c r="K167" s="89"/>
      <c r="L167" s="104" t="s">
        <v>38</v>
      </c>
      <c r="M167" s="105"/>
      <c r="N167" s="105"/>
      <c r="O167" s="105"/>
      <c r="P167" s="105"/>
      <c r="Q167" s="105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9">
        <v>34</v>
      </c>
      <c r="B169" s="81">
        <f>B167+7</f>
        <v>43828</v>
      </c>
      <c r="C169" s="20">
        <f>D167+G167-H167</f>
        <v>6059.5408960120512</v>
      </c>
      <c r="D169" s="17">
        <f>C169+(C169*0.04)</f>
        <v>6301.9225318525332</v>
      </c>
      <c r="E169" s="17">
        <f>C169/3250</f>
        <v>1.8644741218498619</v>
      </c>
      <c r="F169" s="28">
        <f>(D169-C169)/E169</f>
        <v>129.99999999999997</v>
      </c>
      <c r="G169" s="18"/>
      <c r="H169" s="18"/>
      <c r="I169" s="19">
        <f>E169*50/C169</f>
        <v>1.5384615384615385E-2</v>
      </c>
      <c r="J169" s="87"/>
      <c r="K169" s="89"/>
    </row>
    <row r="170" spans="1:17">
      <c r="A170" s="100"/>
      <c r="B170" s="81">
        <f>B169+7</f>
        <v>43835</v>
      </c>
      <c r="C170" s="20">
        <f>D169+G169-H169</f>
        <v>6301.9225318525332</v>
      </c>
      <c r="D170" s="17">
        <f>C170+(C170*0.04)</f>
        <v>6553.9994331266344</v>
      </c>
      <c r="E170" s="17">
        <f>C170/3250</f>
        <v>1.9390530867238565</v>
      </c>
      <c r="F170" s="28">
        <f>(D170-C170)/E170</f>
        <v>129.99999999999991</v>
      </c>
      <c r="G170" s="18"/>
      <c r="H170" s="18"/>
      <c r="I170" s="19">
        <f>E170*50/C170</f>
        <v>1.5384615384615385E-2</v>
      </c>
      <c r="J170" s="87"/>
      <c r="K170" s="89"/>
    </row>
    <row r="171" spans="1:17">
      <c r="A171" s="100"/>
      <c r="B171" s="81">
        <f>B170+7</f>
        <v>43842</v>
      </c>
      <c r="C171" s="20">
        <f>D170+G170-H170</f>
        <v>6553.9994331266344</v>
      </c>
      <c r="D171" s="17">
        <f>C171+(C171*0.04)</f>
        <v>6816.1594104516998</v>
      </c>
      <c r="E171" s="17">
        <f>C171/3250</f>
        <v>2.0166152101928105</v>
      </c>
      <c r="F171" s="28">
        <f>(D171-C171)/E171</f>
        <v>130.00000000000006</v>
      </c>
      <c r="G171" s="18"/>
      <c r="H171" s="18"/>
      <c r="I171" s="19">
        <f>E171*50/C171</f>
        <v>1.5384615384615384E-2</v>
      </c>
      <c r="J171" s="87"/>
      <c r="K171" s="89"/>
    </row>
    <row r="172" spans="1:17" ht="13.5" thickBot="1">
      <c r="A172" s="101"/>
      <c r="B172" s="81">
        <f>B171+7</f>
        <v>43849</v>
      </c>
      <c r="C172" s="20">
        <f>D171+G171-H171</f>
        <v>6816.1594104516998</v>
      </c>
      <c r="D172" s="17">
        <f>C172+(C172*0.04)</f>
        <v>7088.8057868697679</v>
      </c>
      <c r="E172" s="17">
        <f>C172/3250</f>
        <v>2.0972798186005228</v>
      </c>
      <c r="F172" s="28">
        <f>(D172-C172)/E172</f>
        <v>130.00000000000003</v>
      </c>
      <c r="G172" s="80"/>
      <c r="H172" s="80"/>
      <c r="I172" s="19">
        <f>E172*50/C172</f>
        <v>1.5384615384615384E-2</v>
      </c>
      <c r="J172" s="87"/>
      <c r="K172" s="89"/>
      <c r="L172" s="102"/>
      <c r="M172" s="103"/>
      <c r="N172" s="103"/>
      <c r="O172" s="103"/>
      <c r="P172" s="103"/>
      <c r="Q172" s="103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9">
        <v>35</v>
      </c>
      <c r="B174" s="81">
        <f>B172+7</f>
        <v>43856</v>
      </c>
      <c r="C174" s="20">
        <f>D172+G172-H172</f>
        <v>7088.8057868697679</v>
      </c>
      <c r="D174" s="17">
        <f>C174+(C174*0.04)</f>
        <v>7372.3580183445583</v>
      </c>
      <c r="E174" s="17">
        <f>C174/3250</f>
        <v>2.1811710113445439</v>
      </c>
      <c r="F174" s="28">
        <f>(D174-C174)/E174</f>
        <v>129.99999999999989</v>
      </c>
      <c r="G174" s="18"/>
      <c r="H174" s="18"/>
      <c r="I174" s="19">
        <f>E174*50/C174</f>
        <v>1.5384615384615385E-2</v>
      </c>
      <c r="J174" s="87"/>
      <c r="K174" s="89"/>
    </row>
    <row r="175" spans="1:17">
      <c r="A175" s="100"/>
      <c r="B175" s="81">
        <f>B174+7</f>
        <v>43863</v>
      </c>
      <c r="C175" s="20">
        <f>D174+G174-H174</f>
        <v>7372.3580183445583</v>
      </c>
      <c r="D175" s="17">
        <f>C175+(C175*0.04)</f>
        <v>7667.2523390783408</v>
      </c>
      <c r="E175" s="17">
        <f>C175/3250</f>
        <v>2.2684178517983256</v>
      </c>
      <c r="F175" s="28">
        <f>(D175-C175)/E175</f>
        <v>130.00000000000006</v>
      </c>
      <c r="G175" s="18"/>
      <c r="H175" s="18"/>
      <c r="I175" s="19">
        <f>E175*50/C175</f>
        <v>1.5384615384615384E-2</v>
      </c>
      <c r="J175" s="87"/>
      <c r="K175" s="89"/>
    </row>
    <row r="176" spans="1:17">
      <c r="A176" s="100"/>
      <c r="B176" s="81">
        <f>B175+7</f>
        <v>43870</v>
      </c>
      <c r="C176" s="20">
        <f>D175+G175-H175</f>
        <v>7667.2523390783408</v>
      </c>
      <c r="D176" s="17">
        <f>C176+(C176*0.04)</f>
        <v>7973.9424326414746</v>
      </c>
      <c r="E176" s="17">
        <f>C176/3250</f>
        <v>2.3591545658702588</v>
      </c>
      <c r="F176" s="28">
        <f>(D176-C176)/E176</f>
        <v>130.00000000000006</v>
      </c>
      <c r="G176" s="18"/>
      <c r="H176" s="18"/>
      <c r="I176" s="19">
        <f>E176*50/C176</f>
        <v>1.5384615384615385E-2</v>
      </c>
      <c r="J176" s="87"/>
      <c r="K176" s="89"/>
    </row>
    <row r="177" spans="1:17" ht="13.5" thickBot="1">
      <c r="A177" s="101"/>
      <c r="B177" s="81">
        <f>B176+7</f>
        <v>43877</v>
      </c>
      <c r="C177" s="20">
        <f>D176+G176-H176</f>
        <v>7973.9424326414746</v>
      </c>
      <c r="D177" s="17">
        <f>C177+(C177*0.04)</f>
        <v>8292.9001299471329</v>
      </c>
      <c r="E177" s="17">
        <f>C177/3250</f>
        <v>2.4535207485050692</v>
      </c>
      <c r="F177" s="28">
        <f>(D177-C177)/E177</f>
        <v>129.99999999999969</v>
      </c>
      <c r="G177" s="80"/>
      <c r="H177" s="80">
        <f>(D177-C169)*0.35</f>
        <v>781.67573187727851</v>
      </c>
      <c r="I177" s="19">
        <f>E177*50/C177</f>
        <v>1.5384615384615384E-2</v>
      </c>
      <c r="J177" s="87"/>
      <c r="K177" s="89"/>
      <c r="L177" s="104" t="s">
        <v>38</v>
      </c>
      <c r="M177" s="105"/>
      <c r="N177" s="105"/>
      <c r="O177" s="105"/>
      <c r="P177" s="105"/>
      <c r="Q177" s="105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1">
    <mergeCell ref="A14:A17"/>
    <mergeCell ref="L17:Q17"/>
    <mergeCell ref="B1:K1"/>
    <mergeCell ref="A4:A7"/>
    <mergeCell ref="L7:Q7"/>
    <mergeCell ref="A9:A12"/>
    <mergeCell ref="L12:Q12"/>
    <mergeCell ref="A19:A22"/>
    <mergeCell ref="L22:Q22"/>
    <mergeCell ref="A24:A27"/>
    <mergeCell ref="L27:Q27"/>
    <mergeCell ref="A29:A32"/>
    <mergeCell ref="L32:Q32"/>
    <mergeCell ref="A34:A37"/>
    <mergeCell ref="L37:Q37"/>
    <mergeCell ref="A39:A42"/>
    <mergeCell ref="L42:Q42"/>
    <mergeCell ref="A44:A47"/>
    <mergeCell ref="L47:Q47"/>
    <mergeCell ref="A49:A52"/>
    <mergeCell ref="L52:Q52"/>
    <mergeCell ref="A54:A57"/>
    <mergeCell ref="L57:Q57"/>
    <mergeCell ref="A59:A62"/>
    <mergeCell ref="L62:Q62"/>
    <mergeCell ref="A64:A67"/>
    <mergeCell ref="L67:Q67"/>
    <mergeCell ref="A69:A72"/>
    <mergeCell ref="L72:Q72"/>
    <mergeCell ref="A74:A77"/>
    <mergeCell ref="L77:Q77"/>
    <mergeCell ref="A79:A82"/>
    <mergeCell ref="L82:Q82"/>
    <mergeCell ref="A84:A87"/>
    <mergeCell ref="L87:Q87"/>
    <mergeCell ref="A89:A92"/>
    <mergeCell ref="L92:Q92"/>
    <mergeCell ref="A94:A97"/>
    <mergeCell ref="L97:Q97"/>
    <mergeCell ref="A99:A102"/>
    <mergeCell ref="L102:Q102"/>
    <mergeCell ref="A104:A107"/>
    <mergeCell ref="L107:Q107"/>
    <mergeCell ref="A109:A112"/>
    <mergeCell ref="L112:Q112"/>
    <mergeCell ref="A114:A117"/>
    <mergeCell ref="L117:Q117"/>
    <mergeCell ref="A119:A122"/>
    <mergeCell ref="L122:Q122"/>
    <mergeCell ref="A124:A127"/>
    <mergeCell ref="L127:Q127"/>
    <mergeCell ref="A129:A132"/>
    <mergeCell ref="L132:Q132"/>
    <mergeCell ref="A134:A137"/>
    <mergeCell ref="L137:Q137"/>
    <mergeCell ref="A139:A142"/>
    <mergeCell ref="L142:Q142"/>
    <mergeCell ref="A144:A147"/>
    <mergeCell ref="L147:Q147"/>
    <mergeCell ref="A149:A152"/>
    <mergeCell ref="L152:Q152"/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C20" sqref="C20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1" width="9" bestFit="1" customWidth="1"/>
    <col min="12" max="16384" width="9.140625" style="75"/>
  </cols>
  <sheetData>
    <row r="1" spans="1:17" ht="13.5" thickBot="1">
      <c r="B1" s="106"/>
      <c r="C1" s="107"/>
      <c r="D1" s="107"/>
      <c r="E1" s="107"/>
      <c r="F1" s="107"/>
      <c r="G1" s="107"/>
      <c r="H1" s="107"/>
      <c r="I1" s="107"/>
      <c r="J1" s="91"/>
      <c r="K1" s="91"/>
    </row>
    <row r="2" spans="1:17" ht="13.5" thickBot="1">
      <c r="A2" s="76" t="s">
        <v>36</v>
      </c>
      <c r="B2" s="3" t="s">
        <v>3</v>
      </c>
      <c r="C2" s="4" t="s">
        <v>41</v>
      </c>
      <c r="D2" s="5" t="s">
        <v>42</v>
      </c>
      <c r="E2" s="5" t="s">
        <v>43</v>
      </c>
      <c r="F2" s="5" t="s">
        <v>44</v>
      </c>
      <c r="G2" s="5" t="s">
        <v>6</v>
      </c>
      <c r="H2" s="5" t="s">
        <v>6</v>
      </c>
      <c r="I2" s="14" t="s">
        <v>37</v>
      </c>
      <c r="J2" s="14" t="s">
        <v>2</v>
      </c>
      <c r="K2" s="14" t="s">
        <v>47</v>
      </c>
    </row>
    <row r="3" spans="1:17" ht="13.5" thickBot="1">
      <c r="A3" s="77"/>
      <c r="B3" s="3" t="s">
        <v>8</v>
      </c>
      <c r="C3" s="7" t="s">
        <v>51</v>
      </c>
      <c r="D3" s="7" t="s">
        <v>51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46</v>
      </c>
      <c r="K3" s="14" t="s">
        <v>46</v>
      </c>
    </row>
    <row r="4" spans="1:17">
      <c r="A4" s="99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7">
        <f>(D4-C4)/C4</f>
        <v>3.5000000000000003E-2</v>
      </c>
      <c r="K4" s="89">
        <v>0.04</v>
      </c>
    </row>
    <row r="5" spans="1:17">
      <c r="A5" s="100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7">
        <f>(D5-C4)/C4</f>
        <v>0.17079199999999992</v>
      </c>
      <c r="K5" s="89">
        <v>8.1599999999999909E-2</v>
      </c>
    </row>
    <row r="6" spans="1:17">
      <c r="A6" s="100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7">
        <f>(D6-$C4)/$C4</f>
        <v>0.187183088</v>
      </c>
      <c r="K6" s="89">
        <v>0.12486399999999981</v>
      </c>
    </row>
    <row r="7" spans="1:17" ht="13.5" thickBot="1">
      <c r="A7" s="101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7">
        <f>(D7-$C4)/$C4</f>
        <v>0.187183088</v>
      </c>
      <c r="K7" s="89">
        <v>0.16985855999999991</v>
      </c>
      <c r="L7" s="102"/>
      <c r="M7" s="103"/>
      <c r="N7" s="103"/>
      <c r="O7" s="103"/>
      <c r="P7" s="103"/>
      <c r="Q7" s="103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9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7">
        <f>(D9-$C4)/$C4</f>
        <v>0.20499083431999998</v>
      </c>
      <c r="K9" s="89">
        <v>0.2166529023999999</v>
      </c>
    </row>
    <row r="10" spans="1:17">
      <c r="A10" s="100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7">
        <f>(D10-$C4)/$C4</f>
        <v>0.27006033937327995</v>
      </c>
      <c r="K10" s="89">
        <v>0.26531901849599993</v>
      </c>
    </row>
    <row r="11" spans="1:17">
      <c r="A11" s="100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7">
        <f>(D11-$C4)/$C4</f>
        <v>0.33140425376500937</v>
      </c>
      <c r="K11" s="89">
        <v>0.31593177923583993</v>
      </c>
    </row>
    <row r="12" spans="1:17" ht="13.5" thickBot="1">
      <c r="A12" s="101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7">
        <f>(D12-$C4)/$C4</f>
        <v>0.23288033898639857</v>
      </c>
      <c r="K12" s="89">
        <v>0.3685690504052736</v>
      </c>
      <c r="L12" s="102"/>
      <c r="M12" s="103"/>
      <c r="N12" s="103"/>
      <c r="O12" s="103"/>
      <c r="P12" s="103"/>
      <c r="Q12" s="103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9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7">
        <f>(D14-$C4)/$C4</f>
        <v>0.28552432946111778</v>
      </c>
      <c r="K14" s="89">
        <v>0.42331181242148452</v>
      </c>
    </row>
    <row r="15" spans="1:17">
      <c r="A15" s="100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7">
        <f>(D15-$C4)/$C4</f>
        <v>0.27973946997854271</v>
      </c>
      <c r="K15" s="89">
        <v>0.48024428491834398</v>
      </c>
    </row>
    <row r="16" spans="1:17">
      <c r="A16" s="100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7">
        <f>(D16-$C4)/$C4</f>
        <v>0.23801996325724212</v>
      </c>
      <c r="K16" s="89">
        <v>0.5394540563150777</v>
      </c>
    </row>
    <row r="17" spans="1:17" ht="13.5" thickBot="1">
      <c r="A17" s="101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7">
        <f>(D17-$C4)/$C4</f>
        <v>0.21325956399209736</v>
      </c>
      <c r="K17" s="89">
        <v>0.60103221856768074</v>
      </c>
      <c r="L17" s="104" t="s">
        <v>39</v>
      </c>
      <c r="M17" s="105"/>
      <c r="N17" s="105"/>
      <c r="O17" s="105"/>
      <c r="P17" s="105"/>
      <c r="Q17" s="105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>
      <c r="A19" s="99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93">
        <f>(D19-$C4)/$C4</f>
        <v>0.21777888380421859</v>
      </c>
      <c r="K19" s="92">
        <v>0.66507350731038783</v>
      </c>
    </row>
    <row r="20" spans="1:17" ht="15">
      <c r="A20" s="100"/>
      <c r="B20" s="81">
        <f>B19+7</f>
        <v>42974</v>
      </c>
      <c r="C20" s="32">
        <f>D19+G19-H19</f>
        <v>2435.5577676084372</v>
      </c>
      <c r="D20" s="17">
        <f>C20+(C20*0.04)</f>
        <v>2532.9800783127748</v>
      </c>
      <c r="E20" s="17">
        <f>C20/3250</f>
        <v>0.74940239003336528</v>
      </c>
      <c r="F20" s="28">
        <f>(D20-C20)/E20</f>
        <v>130.0000000000002</v>
      </c>
      <c r="G20" s="18"/>
      <c r="H20" s="18"/>
      <c r="I20" s="19">
        <f>E20*50/C20</f>
        <v>1.5384615384615385E-2</v>
      </c>
      <c r="J20" s="87"/>
      <c r="K20" s="89">
        <v>0.73167644760280337</v>
      </c>
    </row>
    <row r="21" spans="1:17">
      <c r="A21" s="100"/>
      <c r="B21" s="81">
        <f>B20+7</f>
        <v>42981</v>
      </c>
      <c r="C21" s="20">
        <f>D20+G20-H20</f>
        <v>2532.9800783127748</v>
      </c>
      <c r="D21" s="17">
        <f>C21+(C21*0.04)</f>
        <v>2634.2992814452859</v>
      </c>
      <c r="E21" s="17">
        <f>C21/3250</f>
        <v>0.77937848563469991</v>
      </c>
      <c r="F21" s="28">
        <f>(D21-C21)/E21</f>
        <v>130.00000000000017</v>
      </c>
      <c r="G21" s="18"/>
      <c r="H21" s="18"/>
      <c r="I21" s="19">
        <f>E21*50/C21</f>
        <v>1.5384615384615385E-2</v>
      </c>
      <c r="J21" s="87"/>
      <c r="K21" s="89">
        <v>0.80094350550691551</v>
      </c>
    </row>
    <row r="22" spans="1:17" ht="13.5" thickBot="1">
      <c r="A22" s="101"/>
      <c r="B22" s="81">
        <f>B21+7</f>
        <v>42988</v>
      </c>
      <c r="C22" s="20">
        <f>D21+G21-H21</f>
        <v>2634.2992814452859</v>
      </c>
      <c r="D22" s="17">
        <f>C22+(C22*0.04)</f>
        <v>2739.6712527030973</v>
      </c>
      <c r="E22" s="17">
        <f>C22/3250</f>
        <v>0.81055362506008799</v>
      </c>
      <c r="F22" s="28">
        <f>(D22-C22)/E22</f>
        <v>129.99999999999983</v>
      </c>
      <c r="G22" s="18"/>
      <c r="H22" s="18"/>
      <c r="I22" s="19">
        <f>E22*50/C22</f>
        <v>1.5384615384615385E-2</v>
      </c>
      <c r="J22" s="87"/>
      <c r="K22" s="89">
        <v>0.87298124572719216</v>
      </c>
      <c r="L22" s="102"/>
      <c r="M22" s="103"/>
      <c r="N22" s="103"/>
      <c r="O22" s="103"/>
      <c r="P22" s="103"/>
      <c r="Q22" s="103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9">
        <v>5</v>
      </c>
      <c r="B24" s="81">
        <f>B22+7</f>
        <v>42995</v>
      </c>
      <c r="C24" s="20">
        <f>D22+G22-H22</f>
        <v>2739.6712527030973</v>
      </c>
      <c r="D24" s="17">
        <f>C24+(C24*0.04)</f>
        <v>2849.2581028112213</v>
      </c>
      <c r="E24" s="17">
        <f>C24/3250</f>
        <v>0.84297577006249147</v>
      </c>
      <c r="F24" s="28">
        <f>(D24-C24)/E24</f>
        <v>130.0000000000002</v>
      </c>
      <c r="G24" s="18"/>
      <c r="H24" s="18"/>
      <c r="I24" s="19">
        <f>E24*50/C24</f>
        <v>1.5384615384615384E-2</v>
      </c>
      <c r="J24" s="87"/>
      <c r="K24" s="89">
        <v>0.94790049555627975</v>
      </c>
    </row>
    <row r="25" spans="1:17">
      <c r="A25" s="100"/>
      <c r="B25" s="81">
        <f>B24+7</f>
        <v>43002</v>
      </c>
      <c r="C25" s="20">
        <f>D24+G24-H24</f>
        <v>2849.2581028112213</v>
      </c>
      <c r="D25" s="17">
        <f>C25+(C25*0.04)</f>
        <v>2963.2284269236702</v>
      </c>
      <c r="E25" s="17">
        <f>C25/3250</f>
        <v>0.87669480086499119</v>
      </c>
      <c r="F25" s="28">
        <f>(D25-C25)/E25</f>
        <v>130.00000000000006</v>
      </c>
      <c r="G25" s="18"/>
      <c r="H25" s="18"/>
      <c r="I25" s="19">
        <f>E25*50/C25</f>
        <v>1.5384615384615385E-2</v>
      </c>
      <c r="J25" s="87"/>
      <c r="K25" s="89">
        <v>1.025816515378531</v>
      </c>
    </row>
    <row r="26" spans="1:17">
      <c r="A26" s="100"/>
      <c r="B26" s="81">
        <f>B25+7</f>
        <v>43009</v>
      </c>
      <c r="C26" s="20">
        <f>D25+G25-H25</f>
        <v>2963.2284269236702</v>
      </c>
      <c r="D26" s="17">
        <f>C26+(C26*0.04)</f>
        <v>3081.7575640006171</v>
      </c>
      <c r="E26" s="17">
        <f>C26/3250</f>
        <v>0.91176259289959083</v>
      </c>
      <c r="F26" s="28">
        <f>(D26-C26)/E26</f>
        <v>130.00000000000009</v>
      </c>
      <c r="G26" s="18"/>
      <c r="H26" s="18"/>
      <c r="I26" s="19">
        <f>E26*50/C26</f>
        <v>1.5384615384615384E-2</v>
      </c>
      <c r="J26" s="87"/>
      <c r="K26" s="89">
        <v>1.1068491759936723</v>
      </c>
    </row>
    <row r="27" spans="1:17" ht="13.5" thickBot="1">
      <c r="A27" s="101"/>
      <c r="B27" s="81">
        <f>B26+7</f>
        <v>43016</v>
      </c>
      <c r="C27" s="20">
        <f>D26+G26-H26</f>
        <v>3081.7575640006171</v>
      </c>
      <c r="D27" s="17">
        <f>C27+(C27*0.04)</f>
        <v>3205.027866560642</v>
      </c>
      <c r="E27" s="17">
        <f>C27/3250</f>
        <v>0.94823309661557453</v>
      </c>
      <c r="F27" s="28">
        <f>(D27-C27)/E27</f>
        <v>130.00000000000023</v>
      </c>
      <c r="G27" s="18"/>
      <c r="H27" s="18"/>
      <c r="I27" s="19">
        <f>E27*50/C27</f>
        <v>1.5384615384615385E-2</v>
      </c>
      <c r="J27" s="87"/>
      <c r="K27" s="89">
        <v>1.1911231430334193</v>
      </c>
      <c r="L27" s="102"/>
      <c r="M27" s="103"/>
      <c r="N27" s="103"/>
      <c r="O27" s="103"/>
      <c r="P27" s="103"/>
      <c r="Q27" s="103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9">
        <v>6</v>
      </c>
      <c r="B29" s="81">
        <f>B27+7</f>
        <v>43023</v>
      </c>
      <c r="C29" s="20">
        <f>D27+G27-H27</f>
        <v>3205.027866560642</v>
      </c>
      <c r="D29" s="17">
        <f>C29+(C29*0.04)</f>
        <v>3333.2289812230679</v>
      </c>
      <c r="E29" s="17">
        <f>C29/3250</f>
        <v>0.98616242048019753</v>
      </c>
      <c r="F29" s="28">
        <f>(D29-C29)/E29</f>
        <v>130.0000000000002</v>
      </c>
      <c r="G29" s="18"/>
      <c r="H29" s="18"/>
      <c r="I29" s="19">
        <f>E29*50/C29</f>
        <v>1.5384615384615385E-2</v>
      </c>
      <c r="J29" s="87"/>
      <c r="K29" s="89">
        <v>1.2787680687547558</v>
      </c>
    </row>
    <row r="30" spans="1:17">
      <c r="A30" s="100"/>
      <c r="B30" s="81">
        <f>B29+7</f>
        <v>43030</v>
      </c>
      <c r="C30" s="20">
        <f>D29+G29-H29</f>
        <v>3333.2289812230679</v>
      </c>
      <c r="D30" s="17">
        <f>C30+(C30*0.04)</f>
        <v>3466.5581404719906</v>
      </c>
      <c r="E30" s="17">
        <f>C30/3250</f>
        <v>1.0256089172994054</v>
      </c>
      <c r="F30" s="28">
        <f>(D30-C30)/E30</f>
        <v>129.99999999999997</v>
      </c>
      <c r="G30" s="18"/>
      <c r="H30" s="18"/>
      <c r="I30" s="19">
        <f>E30*50/C30</f>
        <v>1.5384615384615382E-2</v>
      </c>
      <c r="J30" s="87"/>
      <c r="K30" s="89">
        <v>1.369918791504946</v>
      </c>
    </row>
    <row r="31" spans="1:17">
      <c r="A31" s="100"/>
      <c r="B31" s="81">
        <f>B30+7</f>
        <v>43037</v>
      </c>
      <c r="C31" s="20">
        <f>D30+G30-H30</f>
        <v>3466.5581404719906</v>
      </c>
      <c r="D31" s="17">
        <f>C31+(C31*0.04)</f>
        <v>3605.2204660908701</v>
      </c>
      <c r="E31" s="17">
        <f>C31/3250</f>
        <v>1.0666332739913817</v>
      </c>
      <c r="F31" s="28">
        <f>(D31-C31)/E31</f>
        <v>129.99999999999991</v>
      </c>
      <c r="G31" s="18"/>
      <c r="H31" s="18"/>
      <c r="I31" s="19">
        <f>E31*50/C31</f>
        <v>1.5384615384615384E-2</v>
      </c>
      <c r="J31" s="87"/>
      <c r="K31" s="89">
        <v>1.464715543165144</v>
      </c>
    </row>
    <row r="32" spans="1:17" ht="13.5" thickBot="1">
      <c r="A32" s="101"/>
      <c r="B32" s="81">
        <f>B31+7</f>
        <v>43044</v>
      </c>
      <c r="C32" s="20">
        <f>D31+G31-H31</f>
        <v>3605.2204660908701</v>
      </c>
      <c r="D32" s="17">
        <f>C32+(C32*0.04)</f>
        <v>3749.429284734505</v>
      </c>
      <c r="E32" s="17">
        <f>C32/3250</f>
        <v>1.1092986049510369</v>
      </c>
      <c r="F32" s="28">
        <f>(D32-C32)/E32</f>
        <v>130.00000000000011</v>
      </c>
      <c r="G32" s="18"/>
      <c r="H32" s="80">
        <f>(D32-C19)*0.35</f>
        <v>507.80306330094896</v>
      </c>
      <c r="I32" s="19">
        <f>E32*50/C32</f>
        <v>1.5384615384615385E-2</v>
      </c>
      <c r="J32" s="87"/>
      <c r="K32" s="89">
        <v>1.5633041648917496</v>
      </c>
      <c r="L32" s="104" t="s">
        <v>38</v>
      </c>
      <c r="M32" s="105"/>
      <c r="N32" s="105"/>
      <c r="O32" s="105"/>
      <c r="P32" s="105"/>
      <c r="Q32" s="105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9">
        <v>7</v>
      </c>
      <c r="B34" s="81">
        <f>B32+7</f>
        <v>43051</v>
      </c>
      <c r="C34" s="20">
        <f>D32+G32-H32</f>
        <v>3241.6262214335561</v>
      </c>
      <c r="D34" s="17">
        <f>C34+(C34*0.04)</f>
        <v>3371.2912702908984</v>
      </c>
      <c r="E34" s="17">
        <f>C34/3250</f>
        <v>0.99742345274878652</v>
      </c>
      <c r="F34" s="28">
        <f>(D34-C34)/E34</f>
        <v>130.00000000000006</v>
      </c>
      <c r="G34" s="18"/>
      <c r="H34" s="18"/>
      <c r="I34" s="19">
        <f>E34*50/C34</f>
        <v>1.5384615384615385E-2</v>
      </c>
      <c r="J34" s="87"/>
      <c r="K34" s="89">
        <v>1.6658363314874196</v>
      </c>
    </row>
    <row r="35" spans="1:17">
      <c r="A35" s="100"/>
      <c r="B35" s="81">
        <f>B34+7</f>
        <v>43058</v>
      </c>
      <c r="C35" s="20">
        <f>D34+G34-H34</f>
        <v>3371.2912702908984</v>
      </c>
      <c r="D35" s="17">
        <f>C35+(C35*0.04)</f>
        <v>3506.1429211025343</v>
      </c>
      <c r="E35" s="17">
        <f>C35/3250</f>
        <v>1.0373203908587381</v>
      </c>
      <c r="F35" s="28">
        <f>(D35-C35)/E35</f>
        <v>129.99999999999991</v>
      </c>
      <c r="G35" s="18"/>
      <c r="H35" s="18"/>
      <c r="I35" s="19">
        <f>E35*50/C35</f>
        <v>1.5384615384615385E-2</v>
      </c>
      <c r="J35" s="87"/>
      <c r="K35" s="89">
        <v>1.7724697847469164</v>
      </c>
    </row>
    <row r="36" spans="1:17">
      <c r="A36" s="100"/>
      <c r="B36" s="81">
        <f>B35+7</f>
        <v>43065</v>
      </c>
      <c r="C36" s="20">
        <f>D35+G35-H35</f>
        <v>3506.1429211025343</v>
      </c>
      <c r="D36" s="17">
        <f>C36+(C36*0.04)</f>
        <v>3646.3886379466358</v>
      </c>
      <c r="E36" s="17">
        <f>C36/3250</f>
        <v>1.0788132064930875</v>
      </c>
      <c r="F36" s="28">
        <f>(D36-C36)/E36</f>
        <v>130.00000000000009</v>
      </c>
      <c r="G36" s="18"/>
      <c r="H36" s="18"/>
      <c r="I36" s="19">
        <f>E36*50/C36</f>
        <v>1.5384615384615385E-2</v>
      </c>
      <c r="J36" s="87"/>
      <c r="K36" s="89">
        <v>1.8833685761367933</v>
      </c>
    </row>
    <row r="37" spans="1:17" ht="13.5" thickBot="1">
      <c r="A37" s="101"/>
      <c r="B37" s="81">
        <f>B36+7</f>
        <v>43072</v>
      </c>
      <c r="C37" s="20">
        <f>D36+G36-H36</f>
        <v>3646.3886379466358</v>
      </c>
      <c r="D37" s="17">
        <f>C37+(C37*0.04)</f>
        <v>3792.244183464501</v>
      </c>
      <c r="E37" s="17">
        <f>C37/3250</f>
        <v>1.1219657347528109</v>
      </c>
      <c r="F37" s="28">
        <f>(D37-C37)/E37</f>
        <v>129.99999999999986</v>
      </c>
      <c r="G37" s="80"/>
      <c r="H37" s="80"/>
      <c r="I37" s="19">
        <f>E37*50/C37</f>
        <v>1.5384615384615384E-2</v>
      </c>
      <c r="J37" s="87"/>
      <c r="K37" s="89">
        <v>1.9987033191822652</v>
      </c>
      <c r="L37" s="102"/>
      <c r="M37" s="103"/>
      <c r="N37" s="103"/>
      <c r="O37" s="103"/>
      <c r="P37" s="103"/>
      <c r="Q37" s="103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9">
        <v>8</v>
      </c>
      <c r="B39" s="81">
        <f>B37+7</f>
        <v>43079</v>
      </c>
      <c r="C39" s="20">
        <f>D37+G37-H37</f>
        <v>3792.244183464501</v>
      </c>
      <c r="D39" s="17">
        <f>C39+(C39*0.04)</f>
        <v>3943.9339508030812</v>
      </c>
      <c r="E39" s="17">
        <f>C39/3250</f>
        <v>1.1668443641429234</v>
      </c>
      <c r="F39" s="28">
        <f>(D39-C39)/E39</f>
        <v>130.00000000000011</v>
      </c>
      <c r="G39" s="18"/>
      <c r="H39" s="18"/>
      <c r="I39" s="19">
        <f>E39*50/C39</f>
        <v>1.5384615384615384E-2</v>
      </c>
      <c r="J39" s="87"/>
      <c r="K39" s="89">
        <v>2.1186514519495558</v>
      </c>
    </row>
    <row r="40" spans="1:17">
      <c r="A40" s="100"/>
      <c r="B40" s="81">
        <f>B39+7</f>
        <v>43086</v>
      </c>
      <c r="C40" s="20">
        <f>D39+G39-H39</f>
        <v>3943.9339508030812</v>
      </c>
      <c r="D40" s="17">
        <f>C40+(C40*0.04)</f>
        <v>4101.6913088352048</v>
      </c>
      <c r="E40" s="17">
        <f>C40/3250</f>
        <v>1.2135181387086404</v>
      </c>
      <c r="F40" s="28">
        <f>(D40-C40)/E40</f>
        <v>130.00000000000031</v>
      </c>
      <c r="G40" s="18"/>
      <c r="H40" s="18"/>
      <c r="I40" s="19">
        <f>E40*50/C40</f>
        <v>1.5384615384615385E-2</v>
      </c>
      <c r="J40" s="87"/>
      <c r="K40" s="89">
        <v>2.2433975100275378</v>
      </c>
    </row>
    <row r="41" spans="1:17">
      <c r="A41" s="100"/>
      <c r="B41" s="81">
        <f>B40+7</f>
        <v>43093</v>
      </c>
      <c r="C41" s="20">
        <f>D40+G40-H40</f>
        <v>4101.6913088352048</v>
      </c>
      <c r="D41" s="17">
        <f>C41+(C41*0.04)</f>
        <v>4265.7589611886133</v>
      </c>
      <c r="E41" s="17">
        <f>C41/3250</f>
        <v>1.2620588642569861</v>
      </c>
      <c r="F41" s="28">
        <f>(D41-C41)/E41</f>
        <v>130.0000000000002</v>
      </c>
      <c r="G41" s="18"/>
      <c r="H41" s="18"/>
      <c r="I41" s="19">
        <f>E41*50/C41</f>
        <v>1.5384615384615384E-2</v>
      </c>
      <c r="J41" s="87"/>
      <c r="K41" s="89">
        <v>2.3731334104286392</v>
      </c>
    </row>
    <row r="42" spans="1:17" ht="13.5" thickBot="1">
      <c r="A42" s="101"/>
      <c r="B42" s="81">
        <f>B41+7</f>
        <v>43100</v>
      </c>
      <c r="C42" s="20">
        <f>D41+G41-H41</f>
        <v>4265.7589611886133</v>
      </c>
      <c r="D42" s="17">
        <f>C42+(C42*0.04)</f>
        <v>4436.3893196361578</v>
      </c>
      <c r="E42" s="17">
        <f>C42/3250</f>
        <v>1.3125412188272656</v>
      </c>
      <c r="F42" s="28">
        <f>(D42-C42)/E42</f>
        <v>129.99999999999997</v>
      </c>
      <c r="G42" s="80"/>
      <c r="H42" s="80"/>
      <c r="I42" s="19">
        <f>E42*50/C42</f>
        <v>1.5384615384615385E-2</v>
      </c>
      <c r="J42" s="87"/>
      <c r="K42" s="89">
        <v>2.5080587468457849</v>
      </c>
      <c r="L42" s="102"/>
      <c r="M42" s="103"/>
      <c r="N42" s="103"/>
      <c r="O42" s="103"/>
      <c r="P42" s="103"/>
      <c r="Q42" s="103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9">
        <v>9</v>
      </c>
      <c r="B44" s="81">
        <f>B42+7</f>
        <v>43107</v>
      </c>
      <c r="C44" s="20">
        <f>D42+G42-H42</f>
        <v>4436.3893196361578</v>
      </c>
      <c r="D44" s="17">
        <f>C44+(C44*0.04)</f>
        <v>4613.8448924216045</v>
      </c>
      <c r="E44" s="17">
        <f>C44/3250</f>
        <v>1.3650428675803563</v>
      </c>
      <c r="F44" s="28">
        <f>(D44-C44)/E44</f>
        <v>130.00000000000031</v>
      </c>
      <c r="G44" s="18"/>
      <c r="H44" s="18"/>
      <c r="I44" s="19">
        <f>E44*50/C44</f>
        <v>1.5384615384615384E-2</v>
      </c>
      <c r="J44" s="87"/>
      <c r="K44" s="89">
        <v>2.648381096719616</v>
      </c>
    </row>
    <row r="45" spans="1:17">
      <c r="A45" s="100"/>
      <c r="B45" s="81">
        <f>B44+7</f>
        <v>43114</v>
      </c>
      <c r="C45" s="20">
        <f>D44+G44-H44</f>
        <v>4613.8448924216045</v>
      </c>
      <c r="D45" s="17">
        <f>C45+(C45*0.04)</f>
        <v>4798.3986881184683</v>
      </c>
      <c r="E45" s="17">
        <f>C45/3250</f>
        <v>1.4196445822835706</v>
      </c>
      <c r="F45" s="28">
        <f>(D45-C45)/E45</f>
        <v>129.99999999999969</v>
      </c>
      <c r="G45" s="18"/>
      <c r="H45" s="18"/>
      <c r="I45" s="19">
        <f>E45*50/C45</f>
        <v>1.5384615384615382E-2</v>
      </c>
      <c r="J45" s="87"/>
      <c r="K45" s="89">
        <v>2.7943163405884008</v>
      </c>
    </row>
    <row r="46" spans="1:17">
      <c r="A46" s="100"/>
      <c r="B46" s="81">
        <f>B45+7</f>
        <v>43121</v>
      </c>
      <c r="C46" s="20">
        <f>D45+G45-H45</f>
        <v>4798.3986881184683</v>
      </c>
      <c r="D46" s="17">
        <f>C46+(C46*0.04)</f>
        <v>4990.3346356432066</v>
      </c>
      <c r="E46" s="17">
        <f>C46/3250</f>
        <v>1.4764303655749134</v>
      </c>
      <c r="F46" s="28">
        <f>(D46-C46)/E46</f>
        <v>129.99999999999974</v>
      </c>
      <c r="G46" s="18"/>
      <c r="H46" s="18"/>
      <c r="I46" s="19">
        <f>E46*50/C46</f>
        <v>1.5384615384615385E-2</v>
      </c>
      <c r="J46" s="87"/>
      <c r="K46" s="89">
        <v>2.9460889942119364</v>
      </c>
    </row>
    <row r="47" spans="1:17" ht="13.5" thickBot="1">
      <c r="A47" s="101"/>
      <c r="B47" s="81">
        <f>B46+7</f>
        <v>43128</v>
      </c>
      <c r="C47" s="20">
        <f>D46+G46-H46</f>
        <v>4990.3346356432066</v>
      </c>
      <c r="D47" s="17">
        <f>C47+(C47*0.04)</f>
        <v>5189.9480210689353</v>
      </c>
      <c r="E47" s="17">
        <f>C47/3250</f>
        <v>1.5354875801979098</v>
      </c>
      <c r="F47" s="28">
        <f>(D47-C47)/E47</f>
        <v>130.00000000000026</v>
      </c>
      <c r="G47" s="80"/>
      <c r="H47" s="80">
        <f>(D47-C34)*0.35</f>
        <v>681.91262987238269</v>
      </c>
      <c r="I47" s="19">
        <f>E47*50/C47</f>
        <v>1.5384615384615384E-2</v>
      </c>
      <c r="J47" s="87"/>
      <c r="K47" s="89">
        <v>3.1039325539804139</v>
      </c>
      <c r="L47" s="104" t="s">
        <v>38</v>
      </c>
      <c r="M47" s="105"/>
      <c r="N47" s="105"/>
      <c r="O47" s="105"/>
      <c r="P47" s="105"/>
      <c r="Q47" s="105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9">
        <v>10</v>
      </c>
      <c r="B49" s="81">
        <f>B47+7</f>
        <v>43135</v>
      </c>
      <c r="C49" s="20">
        <f>D47+G47-H47</f>
        <v>4508.0353911965522</v>
      </c>
      <c r="D49" s="17">
        <f>C49+(C49*0.04)</f>
        <v>4688.3568068444147</v>
      </c>
      <c r="E49" s="17">
        <f>C49/3250</f>
        <v>1.3870878126758621</v>
      </c>
      <c r="F49" s="28">
        <f>(D49-C49)/E49</f>
        <v>130.00000000000031</v>
      </c>
      <c r="G49" s="18"/>
      <c r="H49" s="18"/>
      <c r="I49" s="19">
        <f>E49*50/C49</f>
        <v>1.5384615384615382E-2</v>
      </c>
      <c r="J49" s="87"/>
      <c r="K49" s="89">
        <v>3.2680898561396305</v>
      </c>
    </row>
    <row r="50" spans="1:17">
      <c r="A50" s="100"/>
      <c r="B50" s="81">
        <f>B49+7</f>
        <v>43142</v>
      </c>
      <c r="C50" s="20">
        <f>D49+G49-H49</f>
        <v>4688.3568068444147</v>
      </c>
      <c r="D50" s="17">
        <f>C50+(C50*0.04)</f>
        <v>4875.8910791181916</v>
      </c>
      <c r="E50" s="17">
        <f>C50/3250</f>
        <v>1.4425713251828969</v>
      </c>
      <c r="F50" s="28">
        <f>(D50-C50)/E50</f>
        <v>130.0000000000002</v>
      </c>
      <c r="G50" s="18"/>
      <c r="H50" s="18"/>
      <c r="I50" s="19">
        <f>E50*50/C50</f>
        <v>1.5384615384615385E-2</v>
      </c>
      <c r="J50" s="87"/>
      <c r="K50" s="89">
        <v>3.4388134503852159</v>
      </c>
    </row>
    <row r="51" spans="1:17">
      <c r="A51" s="100"/>
      <c r="B51" s="81">
        <f>B50+7</f>
        <v>43149</v>
      </c>
      <c r="C51" s="20">
        <f>D50+G50-H50</f>
        <v>4875.8910791181916</v>
      </c>
      <c r="D51" s="17">
        <f>C51+(C51*0.04)</f>
        <v>5070.9267222829194</v>
      </c>
      <c r="E51" s="17">
        <f>C51/3250</f>
        <v>1.5002741781902127</v>
      </c>
      <c r="F51" s="28">
        <f>(D51-C51)/E51</f>
        <v>130.00000000000014</v>
      </c>
      <c r="G51" s="18"/>
      <c r="H51" s="18"/>
      <c r="I51" s="19">
        <f>E51*50/C51</f>
        <v>1.5384615384615385E-2</v>
      </c>
      <c r="J51" s="87"/>
      <c r="K51" s="89">
        <v>3.6163659884006245</v>
      </c>
    </row>
    <row r="52" spans="1:17" ht="13.5" thickBot="1">
      <c r="A52" s="101"/>
      <c r="B52" s="81">
        <f>B51+7</f>
        <v>43156</v>
      </c>
      <c r="C52" s="20">
        <f>D51+G51-H51</f>
        <v>5070.9267222829194</v>
      </c>
      <c r="D52" s="17">
        <f>C52+(C52*0.04)</f>
        <v>5273.7637911742358</v>
      </c>
      <c r="E52" s="17">
        <f>C52/3250</f>
        <v>1.5602851453178213</v>
      </c>
      <c r="F52" s="28">
        <f>(D52-C52)/E52</f>
        <v>129.9999999999998</v>
      </c>
      <c r="G52" s="80"/>
      <c r="H52" s="80"/>
      <c r="I52" s="19">
        <f>E52*50/C52</f>
        <v>1.5384615384615384E-2</v>
      </c>
      <c r="J52" s="87"/>
      <c r="K52" s="89">
        <v>3.8010206279366492</v>
      </c>
      <c r="L52" s="102"/>
      <c r="M52" s="103"/>
      <c r="N52" s="103"/>
      <c r="O52" s="103"/>
      <c r="P52" s="103"/>
      <c r="Q52" s="103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9">
        <v>11</v>
      </c>
      <c r="B54" s="81">
        <f>B52+7</f>
        <v>43163</v>
      </c>
      <c r="C54" s="20">
        <f>D52+G52-H52</f>
        <v>5273.7637911742358</v>
      </c>
      <c r="D54" s="17">
        <f>C54+(C54*0.04)</f>
        <v>5484.7143428212057</v>
      </c>
      <c r="E54" s="17">
        <f>C54/3250</f>
        <v>1.622696551130534</v>
      </c>
      <c r="F54" s="28">
        <f>(D54-C54)/E54</f>
        <v>130.00000000000028</v>
      </c>
      <c r="G54" s="18"/>
      <c r="H54" s="18"/>
      <c r="I54" s="19">
        <f>E54*50/C54</f>
        <v>1.5384615384615384E-2</v>
      </c>
      <c r="J54" s="87"/>
      <c r="K54" s="89">
        <v>3.9930614530541151</v>
      </c>
    </row>
    <row r="55" spans="1:17">
      <c r="A55" s="100"/>
      <c r="B55" s="81">
        <f>B54+7</f>
        <v>43170</v>
      </c>
      <c r="C55" s="20">
        <f>D54+G54-H54</f>
        <v>5484.7143428212057</v>
      </c>
      <c r="D55" s="17">
        <f>C55+(C55*0.04)</f>
        <v>5704.1029165340542</v>
      </c>
      <c r="E55" s="17">
        <f>C55/3250</f>
        <v>1.6876044131757557</v>
      </c>
      <c r="F55" s="28">
        <f>(D55-C55)/E55</f>
        <v>130.00000000000014</v>
      </c>
      <c r="G55" s="18"/>
      <c r="H55" s="18"/>
      <c r="I55" s="19">
        <f>E55*50/C55</f>
        <v>1.5384615384615387E-2</v>
      </c>
      <c r="J55" s="87"/>
      <c r="K55" s="89">
        <v>4.1927839111762797</v>
      </c>
    </row>
    <row r="56" spans="1:17">
      <c r="A56" s="100"/>
      <c r="B56" s="81">
        <f>B55+7</f>
        <v>43177</v>
      </c>
      <c r="C56" s="20">
        <f>D55+G55-H55</f>
        <v>5704.1029165340542</v>
      </c>
      <c r="D56" s="17">
        <f>C56+(C56*0.04)</f>
        <v>5932.2670331954159</v>
      </c>
      <c r="E56" s="17">
        <f>C56/3250</f>
        <v>1.7551085897027858</v>
      </c>
      <c r="F56" s="28">
        <f>(D56-C56)/E56</f>
        <v>129.99999999999974</v>
      </c>
      <c r="G56" s="18"/>
      <c r="H56" s="18"/>
      <c r="I56" s="19">
        <f>E56*50/C56</f>
        <v>1.5384615384615384E-2</v>
      </c>
      <c r="J56" s="87"/>
      <c r="K56" s="89">
        <v>4.4004952676233309</v>
      </c>
    </row>
    <row r="57" spans="1:17" ht="13.5" thickBot="1">
      <c r="A57" s="101"/>
      <c r="B57" s="81">
        <f>B56+7</f>
        <v>43184</v>
      </c>
      <c r="C57" s="20">
        <f>D56+G56-H56</f>
        <v>5932.2670331954159</v>
      </c>
      <c r="D57" s="17">
        <f>C57+(C57*0.04)</f>
        <v>6169.5577145232328</v>
      </c>
      <c r="E57" s="17">
        <f>C57/3250</f>
        <v>1.8253129332908973</v>
      </c>
      <c r="F57" s="28">
        <f>(D57-C57)/E57</f>
        <v>130.00000000000011</v>
      </c>
      <c r="G57" s="80"/>
      <c r="H57" s="80"/>
      <c r="I57" s="19">
        <f>E57*50/C57</f>
        <v>1.5384615384615384E-2</v>
      </c>
      <c r="J57" s="87"/>
      <c r="K57" s="89">
        <v>4.6165150783282645</v>
      </c>
      <c r="L57" s="102"/>
      <c r="M57" s="103"/>
      <c r="N57" s="103"/>
      <c r="O57" s="103"/>
      <c r="P57" s="103"/>
      <c r="Q57" s="103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9">
        <v>12</v>
      </c>
      <c r="B59" s="81">
        <f>B57+7</f>
        <v>43191</v>
      </c>
      <c r="C59" s="20">
        <f>D57+G57-H57</f>
        <v>6169.5577145232328</v>
      </c>
      <c r="D59" s="17">
        <f>C59+(C59*0.04)</f>
        <v>6416.3400231041624</v>
      </c>
      <c r="E59" s="17">
        <f>C59/3250</f>
        <v>1.8983254506225331</v>
      </c>
      <c r="F59" s="28">
        <f>(D59-C59)/E59</f>
        <v>130.00000000000014</v>
      </c>
      <c r="G59" s="18"/>
      <c r="H59" s="18"/>
      <c r="I59" s="19">
        <f>E59*50/C59</f>
        <v>1.5384615384615384E-2</v>
      </c>
      <c r="J59" s="87"/>
      <c r="K59" s="89">
        <v>4.8411756814613947</v>
      </c>
    </row>
    <row r="60" spans="1:17">
      <c r="A60" s="100"/>
      <c r="B60" s="81">
        <f>B59+7</f>
        <v>43198</v>
      </c>
      <c r="C60" s="20">
        <f>D59+G59-H59</f>
        <v>6416.3400231041624</v>
      </c>
      <c r="D60" s="17">
        <f>C60+(C60*0.04)</f>
        <v>6672.9936240283287</v>
      </c>
      <c r="E60" s="17">
        <f>C60/3250</f>
        <v>1.9742584686474345</v>
      </c>
      <c r="F60" s="28">
        <f>(D60-C60)/E60</f>
        <v>129.99999999999991</v>
      </c>
      <c r="G60" s="18"/>
      <c r="H60" s="18"/>
      <c r="I60" s="19">
        <f>E60*50/C60</f>
        <v>1.5384615384615384E-2</v>
      </c>
      <c r="J60" s="87"/>
      <c r="K60" s="89">
        <v>5.0748227087198501</v>
      </c>
    </row>
    <row r="61" spans="1:17">
      <c r="A61" s="100"/>
      <c r="B61" s="81">
        <f>B60+7</f>
        <v>43205</v>
      </c>
      <c r="C61" s="20">
        <f>D60+G60-H60</f>
        <v>6672.9936240283287</v>
      </c>
      <c r="D61" s="17">
        <f>C61+(C61*0.04)</f>
        <v>6939.9133689894616</v>
      </c>
      <c r="E61" s="17">
        <f>C61/3250</f>
        <v>2.053228807393332</v>
      </c>
      <c r="F61" s="28">
        <f>(D61-C61)/E61</f>
        <v>129.99999999999986</v>
      </c>
      <c r="G61" s="18"/>
      <c r="H61" s="18"/>
      <c r="I61" s="19">
        <f>E61*50/C61</f>
        <v>1.5384615384615387E-2</v>
      </c>
      <c r="J61" s="87"/>
      <c r="K61" s="89">
        <v>5.3178156170686446</v>
      </c>
    </row>
    <row r="62" spans="1:17" ht="13.5" thickBot="1">
      <c r="A62" s="101"/>
      <c r="B62" s="81">
        <f>B61+7</f>
        <v>43212</v>
      </c>
      <c r="C62" s="20">
        <f>D61+G61-H61</f>
        <v>6939.9133689894616</v>
      </c>
      <c r="D62" s="17">
        <f>C62+(C62*0.04)</f>
        <v>7217.5099037490399</v>
      </c>
      <c r="E62" s="17">
        <f>C62/3250</f>
        <v>2.1353579596890651</v>
      </c>
      <c r="F62" s="28">
        <f>(D62-C62)/E62</f>
        <v>129.99999999999997</v>
      </c>
      <c r="G62" s="80"/>
      <c r="H62" s="80">
        <f>(D62-C49)*0.35</f>
        <v>948.31607939337061</v>
      </c>
      <c r="I62" s="19">
        <f>E62*50/C62</f>
        <v>1.5384615384615385E-2</v>
      </c>
      <c r="J62" s="87"/>
      <c r="K62" s="89">
        <v>5.5705282417513899</v>
      </c>
      <c r="L62" s="104" t="s">
        <v>38</v>
      </c>
      <c r="M62" s="105"/>
      <c r="N62" s="105"/>
      <c r="O62" s="105"/>
      <c r="P62" s="105"/>
      <c r="Q62" s="105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9">
        <v>13</v>
      </c>
      <c r="B64" s="81">
        <f>B62+7</f>
        <v>43219</v>
      </c>
      <c r="C64" s="20">
        <f>D62+G62-H62</f>
        <v>6269.1938243556697</v>
      </c>
      <c r="D64" s="17">
        <f>C64+(C64*0.04)</f>
        <v>6519.9615773298965</v>
      </c>
      <c r="E64" s="17">
        <f>C64/3250</f>
        <v>1.9289827151863599</v>
      </c>
      <c r="F64" s="28">
        <f>(D64-C64)/E64</f>
        <v>130.00000000000003</v>
      </c>
      <c r="G64" s="17"/>
      <c r="H64" s="79"/>
      <c r="I64" s="19">
        <f>E64*50/C64</f>
        <v>1.5384615384615385E-2</v>
      </c>
      <c r="J64" s="87"/>
      <c r="K64" s="89">
        <v>5.8333493714214457</v>
      </c>
    </row>
    <row r="65" spans="1:17">
      <c r="A65" s="100"/>
      <c r="B65" s="81">
        <f>B64+7</f>
        <v>43226</v>
      </c>
      <c r="C65" s="20">
        <f>D64+G64-H64</f>
        <v>6519.9615773298965</v>
      </c>
      <c r="D65" s="17">
        <f>C65+(C65*0.04)</f>
        <v>6780.7600404230925</v>
      </c>
      <c r="E65" s="17">
        <f>C65/3250</f>
        <v>2.0061420237938141</v>
      </c>
      <c r="F65" s="28">
        <f>(D65-C65)/E65</f>
        <v>130.00000000000009</v>
      </c>
      <c r="G65" s="17"/>
      <c r="H65" s="79"/>
      <c r="I65" s="19">
        <f>E65*50/C65</f>
        <v>1.5384615384615384E-2</v>
      </c>
      <c r="J65" s="87"/>
      <c r="K65" s="89">
        <v>6.1066833462783032</v>
      </c>
    </row>
    <row r="66" spans="1:17">
      <c r="A66" s="100"/>
      <c r="B66" s="81">
        <f>B65+7</f>
        <v>43233</v>
      </c>
      <c r="C66" s="20">
        <f>D65+G65-H65</f>
        <v>6780.7600404230925</v>
      </c>
      <c r="D66" s="17">
        <f>C66+(C66*0.04)</f>
        <v>7051.9904420400162</v>
      </c>
      <c r="E66" s="17">
        <f>C66/3250</f>
        <v>2.086387704745567</v>
      </c>
      <c r="F66" s="28">
        <f>(D66-C66)/E66</f>
        <v>130</v>
      </c>
      <c r="G66" s="17"/>
      <c r="H66" s="79"/>
      <c r="I66" s="19">
        <f>E66*50/C66</f>
        <v>1.5384615384615385E-2</v>
      </c>
      <c r="J66" s="87"/>
      <c r="K66" s="89">
        <v>6.3909506801294356</v>
      </c>
    </row>
    <row r="67" spans="1:17" ht="13.5" thickBot="1">
      <c r="A67" s="101"/>
      <c r="B67" s="81">
        <f>B66+7</f>
        <v>43240</v>
      </c>
      <c r="C67" s="20">
        <f>D66+G66-H66</f>
        <v>7051.9904420400162</v>
      </c>
      <c r="D67" s="17">
        <f>C67+(C67*0.04)</f>
        <v>7334.0700597216164</v>
      </c>
      <c r="E67" s="17">
        <f>C67/3250</f>
        <v>2.1698432129353895</v>
      </c>
      <c r="F67" s="28">
        <f>(D67-C67)/E67</f>
        <v>129.9999999999998</v>
      </c>
      <c r="G67" s="80"/>
      <c r="H67" s="80"/>
      <c r="I67" s="19">
        <f>E67*50/C67</f>
        <v>1.5384615384615384E-2</v>
      </c>
      <c r="J67" s="87"/>
      <c r="K67" s="89">
        <v>6.6865887073346126</v>
      </c>
      <c r="L67" s="102"/>
      <c r="M67" s="103"/>
      <c r="N67" s="103"/>
      <c r="O67" s="103"/>
      <c r="P67" s="103"/>
      <c r="Q67" s="103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9">
        <v>14</v>
      </c>
      <c r="B69" s="81">
        <f>B67+7</f>
        <v>43247</v>
      </c>
      <c r="C69" s="20">
        <f>D67+G67-H67</f>
        <v>7334.0700597216164</v>
      </c>
      <c r="D69" s="17">
        <f>C69+(C69*0.04)</f>
        <v>7627.4328621104814</v>
      </c>
      <c r="E69" s="17">
        <f>C69/3250</f>
        <v>2.2566369414528049</v>
      </c>
      <c r="F69" s="28">
        <f>(D69-C69)/E69</f>
        <v>130.00000000000017</v>
      </c>
      <c r="G69" s="18"/>
      <c r="H69" s="18"/>
      <c r="I69" s="19">
        <f>E69*50/C69</f>
        <v>1.5384615384615384E-2</v>
      </c>
      <c r="J69" s="87"/>
      <c r="K69" s="89">
        <v>6.9940522556279978</v>
      </c>
    </row>
    <row r="70" spans="1:17">
      <c r="A70" s="100"/>
      <c r="B70" s="81">
        <f>B69+7</f>
        <v>43254</v>
      </c>
      <c r="C70" s="20">
        <f>D69+G69-H69</f>
        <v>7627.4328621104814</v>
      </c>
      <c r="D70" s="17">
        <f>C70+(C70*0.04)</f>
        <v>7932.5301765949007</v>
      </c>
      <c r="E70" s="17">
        <f>C70/3250</f>
        <v>2.3469024191109176</v>
      </c>
      <c r="F70" s="28">
        <f>(D70-C70)/E70</f>
        <v>130</v>
      </c>
      <c r="G70" s="18"/>
      <c r="H70" s="18"/>
      <c r="I70" s="19">
        <f>E70*50/C70</f>
        <v>1.5384615384615385E-2</v>
      </c>
      <c r="J70" s="87"/>
      <c r="K70" s="89">
        <v>7.3138143458531175</v>
      </c>
    </row>
    <row r="71" spans="1:17">
      <c r="A71" s="100"/>
      <c r="B71" s="81">
        <f>B70+7</f>
        <v>43261</v>
      </c>
      <c r="C71" s="20">
        <f>D70+G70-H70</f>
        <v>7932.5301765949007</v>
      </c>
      <c r="D71" s="17">
        <f>C71+(C71*0.04)</f>
        <v>8249.8313836586967</v>
      </c>
      <c r="E71" s="17">
        <f>C71/3250</f>
        <v>2.4407785158753539</v>
      </c>
      <c r="F71" s="28">
        <f>(D71-C71)/E71</f>
        <v>130</v>
      </c>
      <c r="G71" s="18"/>
      <c r="H71" s="18"/>
      <c r="I71" s="19">
        <f>E71*50/C71</f>
        <v>1.5384615384615382E-2</v>
      </c>
      <c r="J71" s="87"/>
      <c r="K71" s="89">
        <v>7.6463669196872415</v>
      </c>
    </row>
    <row r="72" spans="1:17" ht="13.5" thickBot="1">
      <c r="A72" s="101"/>
      <c r="B72" s="81">
        <f>B71+7</f>
        <v>43268</v>
      </c>
      <c r="C72" s="20">
        <f>D71+G71-H71</f>
        <v>8249.8313836586967</v>
      </c>
      <c r="D72" s="17">
        <f>C72+(C72*0.04)</f>
        <v>8579.8246390050444</v>
      </c>
      <c r="E72" s="17">
        <f>C72/3250</f>
        <v>2.5384096565103684</v>
      </c>
      <c r="F72" s="28">
        <f>(D72-C72)/E72</f>
        <v>129.99999999999994</v>
      </c>
      <c r="G72" s="80"/>
      <c r="H72" s="80"/>
      <c r="I72" s="19">
        <f>E72*50/C72</f>
        <v>1.5384615384615385E-2</v>
      </c>
      <c r="J72" s="87"/>
      <c r="K72" s="89">
        <v>7.9922215964747316</v>
      </c>
      <c r="L72" s="102"/>
      <c r="M72" s="103"/>
      <c r="N72" s="103"/>
      <c r="O72" s="103"/>
      <c r="P72" s="103"/>
      <c r="Q72" s="103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9">
        <v>15</v>
      </c>
      <c r="B74" s="81">
        <f>B72+7</f>
        <v>43275</v>
      </c>
      <c r="C74" s="20">
        <f>D72+G72-H72</f>
        <v>8579.8246390050444</v>
      </c>
      <c r="D74" s="17">
        <f>C74+(C74*0.04)</f>
        <v>8923.0176245652456</v>
      </c>
      <c r="E74" s="17">
        <f>C74/3250</f>
        <v>2.639946042770783</v>
      </c>
      <c r="F74" s="28">
        <f>(D74-C74)/E74</f>
        <v>129.99999999999974</v>
      </c>
      <c r="G74" s="18"/>
      <c r="H74" s="18"/>
      <c r="I74" s="19">
        <f>E74*50/C74</f>
        <v>1.5384615384615384E-2</v>
      </c>
      <c r="J74" s="87"/>
      <c r="K74" s="89">
        <v>8.3519104603337215</v>
      </c>
    </row>
    <row r="75" spans="1:17">
      <c r="A75" s="100"/>
      <c r="B75" s="81">
        <f>B74+7</f>
        <v>43282</v>
      </c>
      <c r="C75" s="20">
        <f>D74+G74-H74</f>
        <v>8923.0176245652456</v>
      </c>
      <c r="D75" s="17">
        <f>C75+(C75*0.04)</f>
        <v>9279.9383295478547</v>
      </c>
      <c r="E75" s="17">
        <f>C75/3250</f>
        <v>2.7455438844816142</v>
      </c>
      <c r="F75" s="28">
        <f>(D75-C75)/E75</f>
        <v>129.99999999999972</v>
      </c>
      <c r="G75" s="18"/>
      <c r="H75" s="18"/>
      <c r="I75" s="19">
        <f>E75*50/C75</f>
        <v>1.5384615384615385E-2</v>
      </c>
      <c r="J75" s="87"/>
      <c r="K75" s="89">
        <v>8.7259868787470722</v>
      </c>
    </row>
    <row r="76" spans="1:17">
      <c r="A76" s="100"/>
      <c r="B76" s="81">
        <f>B75+7</f>
        <v>43289</v>
      </c>
      <c r="C76" s="20">
        <f>D75+G75-H75</f>
        <v>9279.9383295478547</v>
      </c>
      <c r="D76" s="17">
        <f>C76+(C76*0.04)</f>
        <v>9651.1358627297686</v>
      </c>
      <c r="E76" s="17">
        <f>C76/3250</f>
        <v>2.8553656398608784</v>
      </c>
      <c r="F76" s="28">
        <f>(D76-C76)/E76</f>
        <v>129.99999999999991</v>
      </c>
      <c r="G76" s="18"/>
      <c r="H76" s="18"/>
      <c r="I76" s="19">
        <f>E76*50/C76</f>
        <v>1.5384615384615385E-2</v>
      </c>
      <c r="J76" s="87"/>
      <c r="K76" s="89">
        <v>9.1150263538969547</v>
      </c>
    </row>
    <row r="77" spans="1:17" ht="13.5" thickBot="1">
      <c r="A77" s="101"/>
      <c r="B77" s="81">
        <f>B76+7</f>
        <v>43296</v>
      </c>
      <c r="C77" s="20">
        <f>D76+G76-H76</f>
        <v>9651.1358627297686</v>
      </c>
      <c r="D77" s="17">
        <f>C77+(C77*0.04)</f>
        <v>10037.18129723896</v>
      </c>
      <c r="E77" s="17">
        <f>C77/3250</f>
        <v>2.9695802654553134</v>
      </c>
      <c r="F77" s="28">
        <f>(D77-C77)/E77</f>
        <v>130.00000000000014</v>
      </c>
      <c r="G77" s="80"/>
      <c r="H77" s="80">
        <f>(D77-C64)*0.35</f>
        <v>1318.7956155091515</v>
      </c>
      <c r="I77" s="19">
        <f>E77*50/C77</f>
        <v>1.5384615384615384E-2</v>
      </c>
      <c r="J77" s="87"/>
      <c r="K77" s="89">
        <v>9.5196274080528323</v>
      </c>
      <c r="L77" s="104" t="s">
        <v>38</v>
      </c>
      <c r="M77" s="105"/>
      <c r="N77" s="105"/>
      <c r="O77" s="105"/>
      <c r="P77" s="105"/>
      <c r="Q77" s="105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9">
        <v>16</v>
      </c>
      <c r="B79" s="81">
        <f>B77+7</f>
        <v>43303</v>
      </c>
      <c r="C79" s="20">
        <f>D77+G77-H77</f>
        <v>8718.3856817298074</v>
      </c>
      <c r="D79" s="17">
        <f>C79+(C79*0.04)</f>
        <v>9067.1211089989993</v>
      </c>
      <c r="E79" s="17">
        <f>C79/3250</f>
        <v>2.6825802097630178</v>
      </c>
      <c r="F79" s="28">
        <f>(D79-C79)/E79</f>
        <v>129.99999999999983</v>
      </c>
      <c r="G79" s="18"/>
      <c r="H79" s="18"/>
      <c r="I79" s="19">
        <f>E79*50/C79</f>
        <v>1.5384615384615385E-2</v>
      </c>
      <c r="J79" s="87"/>
      <c r="K79" s="89">
        <v>9.9404125043749456</v>
      </c>
    </row>
    <row r="80" spans="1:17">
      <c r="A80" s="100"/>
      <c r="B80" s="81">
        <f>B79+7</f>
        <v>43310</v>
      </c>
      <c r="C80" s="20">
        <f>D79+G79-H79</f>
        <v>9067.1211089989993</v>
      </c>
      <c r="D80" s="17">
        <f>C80+(C80*0.04)</f>
        <v>9429.8059533589585</v>
      </c>
      <c r="E80" s="17">
        <f>C80/3250</f>
        <v>2.7898834181535381</v>
      </c>
      <c r="F80" s="28">
        <f>(D80-C80)/E80</f>
        <v>129.99999999999974</v>
      </c>
      <c r="G80" s="18"/>
      <c r="H80" s="18"/>
      <c r="I80" s="19">
        <f>E80*50/C80</f>
        <v>1.5384615384615384E-2</v>
      </c>
      <c r="J80" s="87"/>
      <c r="K80" s="89">
        <v>10.378029004549944</v>
      </c>
    </row>
    <row r="81" spans="1:17">
      <c r="A81" s="100"/>
      <c r="B81" s="81">
        <f>B80+7</f>
        <v>43317</v>
      </c>
      <c r="C81" s="20">
        <f>D80+G80-H80</f>
        <v>9429.8059533589585</v>
      </c>
      <c r="D81" s="17">
        <f>C81+(C81*0.04)</f>
        <v>9806.998191493316</v>
      </c>
      <c r="E81" s="17">
        <f>C81/3250</f>
        <v>2.9014787548796797</v>
      </c>
      <c r="F81" s="28">
        <f>(D81-C81)/E81</f>
        <v>129.99999999999969</v>
      </c>
      <c r="G81" s="18"/>
      <c r="H81" s="18"/>
      <c r="I81" s="19">
        <f>E81*50/C81</f>
        <v>1.5384615384615384E-2</v>
      </c>
      <c r="J81" s="87"/>
      <c r="K81" s="89">
        <v>10.833150164731942</v>
      </c>
    </row>
    <row r="82" spans="1:17" ht="13.5" thickBot="1">
      <c r="A82" s="101"/>
      <c r="B82" s="81">
        <f>B81+7</f>
        <v>43324</v>
      </c>
      <c r="C82" s="20">
        <f>D81+G81-H81</f>
        <v>9806.998191493316</v>
      </c>
      <c r="D82" s="17">
        <f>C82+(C82*0.04)</f>
        <v>10199.278119153048</v>
      </c>
      <c r="E82" s="17">
        <f>C82/3250</f>
        <v>3.0175379050748665</v>
      </c>
      <c r="F82" s="28">
        <f>(D82-C82)/E82</f>
        <v>129.99999999999994</v>
      </c>
      <c r="G82" s="80"/>
      <c r="H82" s="80"/>
      <c r="I82" s="19">
        <f>E82*50/C82</f>
        <v>1.5384615384615385E-2</v>
      </c>
      <c r="J82" s="87"/>
      <c r="K82" s="89">
        <v>11.306476171321219</v>
      </c>
      <c r="L82" s="102"/>
      <c r="M82" s="103"/>
      <c r="N82" s="103"/>
      <c r="O82" s="103"/>
      <c r="P82" s="103"/>
      <c r="Q82" s="103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9">
        <v>17</v>
      </c>
      <c r="B84" s="81">
        <f>B82+7</f>
        <v>43331</v>
      </c>
      <c r="C84" s="20">
        <f>D82+G82-H82</f>
        <v>10199.278119153048</v>
      </c>
      <c r="D84" s="17">
        <f>C84+(C84*0.04)</f>
        <v>10607.24924391917</v>
      </c>
      <c r="E84" s="17">
        <f>C84/3250</f>
        <v>3.138239421277861</v>
      </c>
      <c r="F84" s="28">
        <f>(D84-C84)/E84</f>
        <v>129.99999999999991</v>
      </c>
      <c r="G84" s="18"/>
      <c r="H84" s="18"/>
      <c r="I84" s="19">
        <f>E84*50/C84</f>
        <v>1.5384615384615384E-2</v>
      </c>
      <c r="J84" s="87"/>
      <c r="K84" s="89">
        <v>11.798735218174068</v>
      </c>
    </row>
    <row r="85" spans="1:17">
      <c r="A85" s="100"/>
      <c r="B85" s="81">
        <f>B84+7</f>
        <v>43338</v>
      </c>
      <c r="C85" s="20">
        <f>D84+G84-H84</f>
        <v>10607.24924391917</v>
      </c>
      <c r="D85" s="17">
        <f>C85+(C85*0.04)</f>
        <v>11031.539213675936</v>
      </c>
      <c r="E85" s="17">
        <f>C85/3250</f>
        <v>3.2637689981289753</v>
      </c>
      <c r="F85" s="28">
        <f>(D85-C85)/E85</f>
        <v>129.99999999999989</v>
      </c>
      <c r="G85" s="18"/>
      <c r="H85" s="18"/>
      <c r="I85" s="19">
        <f>E85*50/C85</f>
        <v>1.5384615384615384E-2</v>
      </c>
      <c r="J85" s="87"/>
      <c r="K85" s="89">
        <v>12.310684626901031</v>
      </c>
      <c r="L85" s="31"/>
      <c r="M85" s="31"/>
    </row>
    <row r="86" spans="1:17">
      <c r="A86" s="100"/>
      <c r="B86" s="81">
        <f>B85+7</f>
        <v>43345</v>
      </c>
      <c r="C86" s="20">
        <f>D85+G85-H85</f>
        <v>11031.539213675936</v>
      </c>
      <c r="D86" s="17">
        <f>C86+(C86*0.04)</f>
        <v>11472.800782222974</v>
      </c>
      <c r="E86" s="17">
        <f>C86/3250</f>
        <v>3.3943197580541344</v>
      </c>
      <c r="F86" s="28">
        <f>(D86-C86)/E86</f>
        <v>129.99999999999994</v>
      </c>
      <c r="G86" s="18"/>
      <c r="H86" s="18"/>
      <c r="I86" s="19">
        <f>E86*50/C86</f>
        <v>1.5384615384615385E-2</v>
      </c>
      <c r="J86" s="87"/>
      <c r="K86" s="89">
        <v>12.843112011977073</v>
      </c>
      <c r="L86" s="31"/>
      <c r="M86" s="31"/>
    </row>
    <row r="87" spans="1:17" ht="13.5" thickBot="1">
      <c r="A87" s="101"/>
      <c r="B87" s="81">
        <f>B86+7</f>
        <v>43352</v>
      </c>
      <c r="C87" s="20">
        <f>D86+G86-H86</f>
        <v>11472.800782222974</v>
      </c>
      <c r="D87" s="17">
        <f>C87+(C87*0.04)</f>
        <v>11931.712813511893</v>
      </c>
      <c r="E87" s="17">
        <f>C87/3250</f>
        <v>3.5300925483762997</v>
      </c>
      <c r="F87" s="28">
        <f>(D87-C87)/E87</f>
        <v>130.00000000000003</v>
      </c>
      <c r="G87" s="80"/>
      <c r="H87" s="80"/>
      <c r="I87" s="19">
        <f>E87*50/C87</f>
        <v>1.5384615384615384E-2</v>
      </c>
      <c r="J87" s="87"/>
      <c r="K87" s="89">
        <v>13.396836492456156</v>
      </c>
      <c r="L87" s="102"/>
      <c r="M87" s="103"/>
      <c r="N87" s="103"/>
      <c r="O87" s="103"/>
      <c r="P87" s="103"/>
      <c r="Q87" s="103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9">
        <v>18</v>
      </c>
      <c r="B89" s="81">
        <f>B87+7</f>
        <v>43359</v>
      </c>
      <c r="C89" s="20">
        <f>D87+G87-H87</f>
        <v>11931.712813511893</v>
      </c>
      <c r="D89" s="17">
        <f>C89+(C89*0.04)</f>
        <v>12408.981326052368</v>
      </c>
      <c r="E89" s="17">
        <f>C89/3250</f>
        <v>3.6712962503113515</v>
      </c>
      <c r="F89" s="28">
        <f>(D89-C89)/E89</f>
        <v>129.99999999999983</v>
      </c>
      <c r="G89" s="18"/>
      <c r="H89" s="18"/>
      <c r="I89" s="19">
        <f>E89*50/C89</f>
        <v>1.5384615384615384E-2</v>
      </c>
      <c r="J89" s="87"/>
      <c r="K89" s="89">
        <v>13.972709952154402</v>
      </c>
    </row>
    <row r="90" spans="1:17">
      <c r="A90" s="100"/>
      <c r="B90" s="81">
        <f>B89+7</f>
        <v>43366</v>
      </c>
      <c r="C90" s="20">
        <f>D89+G89-H89</f>
        <v>12408.981326052368</v>
      </c>
      <c r="D90" s="17">
        <f>C90+(C90*0.04)</f>
        <v>12905.340579094463</v>
      </c>
      <c r="E90" s="17">
        <f>C90/3250</f>
        <v>3.8181481003238056</v>
      </c>
      <c r="F90" s="28">
        <f>(D90-C90)/E90</f>
        <v>130.00000000000023</v>
      </c>
      <c r="G90" s="18"/>
      <c r="H90" s="18"/>
      <c r="I90" s="19">
        <f>E90*50/C90</f>
        <v>1.5384615384615384E-2</v>
      </c>
      <c r="J90" s="87"/>
      <c r="K90" s="89">
        <v>14.571618350240579</v>
      </c>
    </row>
    <row r="91" spans="1:17">
      <c r="A91" s="100"/>
      <c r="B91" s="81">
        <f>B90+7</f>
        <v>43373</v>
      </c>
      <c r="C91" s="20">
        <f>D90+G90-H90</f>
        <v>12905.340579094463</v>
      </c>
      <c r="D91" s="17">
        <f>C91+(C91*0.04)</f>
        <v>13421.554202258241</v>
      </c>
      <c r="E91" s="17">
        <f>C91/3250</f>
        <v>3.9708740243367582</v>
      </c>
      <c r="F91" s="28">
        <f>(D91-C91)/E91</f>
        <v>129.9999999999998</v>
      </c>
      <c r="G91" s="18"/>
      <c r="H91" s="18"/>
      <c r="I91" s="19">
        <f>E91*50/C91</f>
        <v>1.5384615384615385E-2</v>
      </c>
      <c r="J91" s="87"/>
      <c r="K91" s="89">
        <v>15.194483084250201</v>
      </c>
    </row>
    <row r="92" spans="1:17" ht="13.5" thickBot="1">
      <c r="A92" s="101"/>
      <c r="B92" s="81">
        <f>B91+7</f>
        <v>43380</v>
      </c>
      <c r="C92" s="20">
        <f>D91+G91-H91</f>
        <v>13421.554202258241</v>
      </c>
      <c r="D92" s="17">
        <f>C92+(C92*0.04)</f>
        <v>13958.41637034857</v>
      </c>
      <c r="E92" s="17">
        <f>C92/3250</f>
        <v>4.129708985310228</v>
      </c>
      <c r="F92" s="28">
        <f>(D92-C92)/E92</f>
        <v>129.9999999999998</v>
      </c>
      <c r="G92" s="80"/>
      <c r="H92" s="80">
        <f>(D92-C79)*0.35</f>
        <v>1834.0107410165667</v>
      </c>
      <c r="I92" s="19">
        <f>E92*50/C92</f>
        <v>1.5384615384615384E-2</v>
      </c>
      <c r="J92" s="87"/>
      <c r="K92" s="89">
        <v>15.842262407620208</v>
      </c>
      <c r="L92" s="104" t="s">
        <v>38</v>
      </c>
      <c r="M92" s="105"/>
      <c r="N92" s="105"/>
      <c r="O92" s="105"/>
      <c r="P92" s="105"/>
      <c r="Q92" s="105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9">
        <v>19</v>
      </c>
      <c r="B94" s="81">
        <f>B92+7</f>
        <v>43387</v>
      </c>
      <c r="C94" s="20">
        <f>D92+G92-H92</f>
        <v>12124.405629332003</v>
      </c>
      <c r="D94" s="17">
        <f>C94+(C94*0.04)</f>
        <v>12609.381854505284</v>
      </c>
      <c r="E94" s="17">
        <f>C94/3250</f>
        <v>3.7305863474867702</v>
      </c>
      <c r="F94" s="28">
        <f>(D94-C94)/E94</f>
        <v>130.0000000000002</v>
      </c>
      <c r="G94" s="17"/>
      <c r="H94" s="18"/>
      <c r="I94" s="19">
        <f>E94*50/C94</f>
        <v>1.5384615384615385E-2</v>
      </c>
      <c r="J94" s="87"/>
      <c r="K94" s="89">
        <v>16.515952903925015</v>
      </c>
    </row>
    <row r="95" spans="1:17">
      <c r="A95" s="100"/>
      <c r="B95" s="81">
        <f>B94+7</f>
        <v>43394</v>
      </c>
      <c r="C95" s="20">
        <f>D94+G94-H94</f>
        <v>12609.381854505284</v>
      </c>
      <c r="D95" s="17">
        <f>C95+(C95*0.04)</f>
        <v>13113.757128685495</v>
      </c>
      <c r="E95" s="17">
        <f>C95/3250</f>
        <v>3.8798098013862412</v>
      </c>
      <c r="F95" s="28">
        <f>(D95-C95)/E95</f>
        <v>129.99999999999989</v>
      </c>
      <c r="G95" s="17"/>
      <c r="H95" s="18"/>
      <c r="I95" s="19">
        <f>E95*50/C95</f>
        <v>1.5384615384615385E-2</v>
      </c>
      <c r="J95" s="87"/>
      <c r="K95" s="89">
        <v>17.216591020082014</v>
      </c>
    </row>
    <row r="96" spans="1:17">
      <c r="A96" s="100"/>
      <c r="B96" s="81">
        <f>B95+7</f>
        <v>43401</v>
      </c>
      <c r="C96" s="20">
        <f>D95+G95-H95</f>
        <v>13113.757128685495</v>
      </c>
      <c r="D96" s="17">
        <f>C96+(C96*0.04)</f>
        <v>13638.307413832914</v>
      </c>
      <c r="E96" s="17">
        <f>C96/3250</f>
        <v>4.0350021934416906</v>
      </c>
      <c r="F96" s="28">
        <f>(D96-C96)/E96</f>
        <v>129.99999999999989</v>
      </c>
      <c r="G96" s="17"/>
      <c r="H96" s="18"/>
      <c r="I96" s="19">
        <f>E96*50/C96</f>
        <v>1.5384615384615385E-2</v>
      </c>
      <c r="J96" s="87"/>
      <c r="K96" s="89">
        <v>17.945254660885293</v>
      </c>
    </row>
    <row r="97" spans="1:17" ht="13.5" thickBot="1">
      <c r="A97" s="101"/>
      <c r="B97" s="81">
        <f>B96+7</f>
        <v>43408</v>
      </c>
      <c r="C97" s="20">
        <f>D96+G96-H96</f>
        <v>13638.307413832914</v>
      </c>
      <c r="D97" s="17">
        <f>C97+(C97*0.04)</f>
        <v>14183.83971038623</v>
      </c>
      <c r="E97" s="17">
        <f>C97/3250</f>
        <v>4.196402281179358</v>
      </c>
      <c r="F97" s="28">
        <f>(D97-C97)/E97</f>
        <v>129.99999999999986</v>
      </c>
      <c r="G97" s="80"/>
      <c r="H97" s="80"/>
      <c r="I97" s="19">
        <f>E97*50/C97</f>
        <v>1.5384615384615384E-2</v>
      </c>
      <c r="J97" s="87"/>
      <c r="K97" s="89">
        <v>18.703064847320704</v>
      </c>
      <c r="L97" s="102"/>
      <c r="M97" s="103"/>
      <c r="N97" s="103"/>
      <c r="O97" s="103"/>
      <c r="P97" s="103"/>
      <c r="Q97" s="103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9">
        <v>20</v>
      </c>
      <c r="B99" s="81">
        <f>B97+7</f>
        <v>43415</v>
      </c>
      <c r="C99" s="20">
        <f>D97+G97-H97</f>
        <v>14183.83971038623</v>
      </c>
      <c r="D99" s="17">
        <f>C99+(C99*0.04)</f>
        <v>14751.19329880168</v>
      </c>
      <c r="E99" s="17">
        <f>C99/3250</f>
        <v>4.3642583724265327</v>
      </c>
      <c r="F99" s="28">
        <f>(D99-C99)/E99</f>
        <v>130.00000000000014</v>
      </c>
      <c r="G99" s="18"/>
      <c r="H99" s="18"/>
      <c r="I99" s="19">
        <f>E99*50/C99</f>
        <v>1.5384615384615385E-2</v>
      </c>
      <c r="J99" s="87"/>
      <c r="K99" s="89">
        <v>19.491187441213533</v>
      </c>
    </row>
    <row r="100" spans="1:17">
      <c r="A100" s="100"/>
      <c r="B100" s="81">
        <f>B99+7</f>
        <v>43422</v>
      </c>
      <c r="C100" s="20">
        <f>D99+G99-H99</f>
        <v>14751.19329880168</v>
      </c>
      <c r="D100" s="17">
        <f>C100+(C100*0.04)</f>
        <v>15341.241030753747</v>
      </c>
      <c r="E100" s="17">
        <f>C100/3250</f>
        <v>4.538828707323594</v>
      </c>
      <c r="F100" s="28">
        <f>(D100-C100)/E100</f>
        <v>129.99999999999991</v>
      </c>
      <c r="G100" s="18"/>
      <c r="H100" s="18"/>
      <c r="I100" s="19">
        <f>E100*50/C100</f>
        <v>1.5384615384615385E-2</v>
      </c>
      <c r="J100" s="87"/>
      <c r="K100" s="89">
        <v>20.310834938862072</v>
      </c>
    </row>
    <row r="101" spans="1:17">
      <c r="A101" s="100"/>
      <c r="B101" s="81">
        <f>B100+7</f>
        <v>43429</v>
      </c>
      <c r="C101" s="20">
        <f>D100+G100-H100</f>
        <v>15341.241030753747</v>
      </c>
      <c r="D101" s="17">
        <f>C101+(C101*0.04)</f>
        <v>15954.890671983896</v>
      </c>
      <c r="E101" s="17">
        <f>C101/3250</f>
        <v>4.7203818556165373</v>
      </c>
      <c r="F101" s="28">
        <f>(D101-C101)/E101</f>
        <v>129.99999999999991</v>
      </c>
      <c r="G101" s="18"/>
      <c r="H101" s="18"/>
      <c r="I101" s="19">
        <f>E101*50/C101</f>
        <v>1.5384615384615384E-2</v>
      </c>
      <c r="J101" s="87"/>
      <c r="K101" s="89">
        <v>21.163268336416557</v>
      </c>
    </row>
    <row r="102" spans="1:17" ht="13.5" thickBot="1">
      <c r="A102" s="101"/>
      <c r="B102" s="81">
        <f>B101+7</f>
        <v>43436</v>
      </c>
      <c r="C102" s="20">
        <f>D101+G101-H101</f>
        <v>15954.890671983896</v>
      </c>
      <c r="D102" s="17">
        <f>C102+(C102*0.04)</f>
        <v>16593.086298863251</v>
      </c>
      <c r="E102" s="17">
        <f>C102/3250</f>
        <v>4.9091971298411989</v>
      </c>
      <c r="F102" s="28">
        <f>(D102-C102)/E102</f>
        <v>129.99999999999977</v>
      </c>
      <c r="G102" s="80"/>
      <c r="H102" s="80"/>
      <c r="I102" s="19">
        <f>E102*50/C102</f>
        <v>1.5384615384615385E-2</v>
      </c>
      <c r="J102" s="87"/>
      <c r="K102" s="89">
        <v>22.049799069873217</v>
      </c>
      <c r="L102" s="102"/>
      <c r="M102" s="103"/>
      <c r="N102" s="103"/>
      <c r="O102" s="103"/>
      <c r="P102" s="103"/>
      <c r="Q102" s="103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9">
        <v>21</v>
      </c>
      <c r="B104" s="81">
        <f>B102+7</f>
        <v>43443</v>
      </c>
      <c r="C104" s="20">
        <f>D102+G102-H102</f>
        <v>16593.086298863251</v>
      </c>
      <c r="D104" s="17">
        <f>C104+(C104*0.04)</f>
        <v>17256.809750817782</v>
      </c>
      <c r="E104" s="17">
        <f>C104/3250</f>
        <v>5.1055650150348466</v>
      </c>
      <c r="F104" s="28">
        <f>(D104-C104)/E104</f>
        <v>130.00000000000017</v>
      </c>
      <c r="G104" s="18"/>
      <c r="H104" s="18"/>
      <c r="I104" s="19">
        <f>E104*50/C104</f>
        <v>1.5384615384615385E-2</v>
      </c>
      <c r="J104" s="87"/>
      <c r="K104" s="89">
        <v>22.971791032668143</v>
      </c>
    </row>
    <row r="105" spans="1:17">
      <c r="A105" s="100"/>
      <c r="B105" s="81">
        <f>B104+7</f>
        <v>43450</v>
      </c>
      <c r="C105" s="20">
        <f>D104+G104-H104</f>
        <v>17256.809750817782</v>
      </c>
      <c r="D105" s="17">
        <f>C105+(C105*0.04)</f>
        <v>17947.082140850493</v>
      </c>
      <c r="E105" s="17">
        <f>C105/3250</f>
        <v>5.3097876156362407</v>
      </c>
      <c r="F105" s="28">
        <f>(D105-C105)/E105</f>
        <v>129.99999999999994</v>
      </c>
      <c r="G105" s="18"/>
      <c r="H105" s="18"/>
      <c r="I105" s="19">
        <f>E105*50/C105</f>
        <v>1.5384615384615385E-2</v>
      </c>
      <c r="J105" s="87"/>
      <c r="K105" s="89">
        <v>23.930662673974872</v>
      </c>
    </row>
    <row r="106" spans="1:17">
      <c r="A106" s="100"/>
      <c r="B106" s="81">
        <f>B105+7</f>
        <v>43457</v>
      </c>
      <c r="C106" s="20">
        <f>D105+G105-H105</f>
        <v>17947.082140850493</v>
      </c>
      <c r="D106" s="17">
        <f>C106+(C106*0.04)</f>
        <v>18664.965426484512</v>
      </c>
      <c r="E106" s="17">
        <f>C106/3250</f>
        <v>5.5221791202616899</v>
      </c>
      <c r="F106" s="28">
        <f>(D106-C106)/E106</f>
        <v>129.99999999999997</v>
      </c>
      <c r="G106" s="18"/>
      <c r="H106" s="18"/>
      <c r="I106" s="19">
        <f>E106*50/C106</f>
        <v>1.5384615384615384E-2</v>
      </c>
      <c r="J106" s="87"/>
      <c r="K106" s="89">
        <v>24.927889180933867</v>
      </c>
    </row>
    <row r="107" spans="1:17" ht="13.5" thickBot="1">
      <c r="A107" s="101"/>
      <c r="B107" s="81">
        <f>B106+7</f>
        <v>43464</v>
      </c>
      <c r="C107" s="20">
        <f>D106+G106-H106</f>
        <v>18664.965426484512</v>
      </c>
      <c r="D107" s="17">
        <f>C107+(C107*0.04)</f>
        <v>19411.564043543891</v>
      </c>
      <c r="E107" s="17">
        <f>C107/3250</f>
        <v>5.7430662850721577</v>
      </c>
      <c r="F107" s="28">
        <f>(D107-C107)/E107</f>
        <v>129.99999999999969</v>
      </c>
      <c r="G107" s="80"/>
      <c r="H107" s="80">
        <f>(D107-C94)*0.35</f>
        <v>2550.5054449741606</v>
      </c>
      <c r="I107" s="19">
        <f>E107*50/C107</f>
        <v>1.5384615384615385E-2</v>
      </c>
      <c r="J107" s="87"/>
      <c r="K107" s="89">
        <v>25.965004748171221</v>
      </c>
      <c r="L107" s="104" t="s">
        <v>38</v>
      </c>
      <c r="M107" s="105"/>
      <c r="N107" s="105"/>
      <c r="O107" s="105"/>
      <c r="P107" s="105"/>
      <c r="Q107" s="105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9">
        <v>22</v>
      </c>
      <c r="B109" s="81">
        <f>B107+7</f>
        <v>43471</v>
      </c>
      <c r="C109" s="20">
        <f>D107+G107-H107</f>
        <v>16861.058598569729</v>
      </c>
      <c r="D109" s="17">
        <f>C109+(C109*0.04)</f>
        <v>17535.500942512517</v>
      </c>
      <c r="E109" s="17">
        <f>C109/3250</f>
        <v>5.1880180303291477</v>
      </c>
      <c r="F109" s="28">
        <f>(D109-C109)/E109</f>
        <v>129.99999999999983</v>
      </c>
      <c r="G109" s="18"/>
      <c r="H109" s="18"/>
      <c r="I109" s="19">
        <f>E109*50/C109</f>
        <v>1.5384615384615385E-2</v>
      </c>
      <c r="J109" s="87"/>
      <c r="K109" s="89">
        <v>27.043604938098071</v>
      </c>
    </row>
    <row r="110" spans="1:17">
      <c r="A110" s="100"/>
      <c r="B110" s="81">
        <f>B109+7</f>
        <v>43478</v>
      </c>
      <c r="C110" s="20">
        <f>D109+G109-H109</f>
        <v>17535.500942512517</v>
      </c>
      <c r="D110" s="17">
        <f>C110+(C110*0.04)</f>
        <v>18236.920980213017</v>
      </c>
      <c r="E110" s="17">
        <f>C110/3250</f>
        <v>5.395538751542313</v>
      </c>
      <c r="F110" s="28">
        <f>(D110-C110)/E110</f>
        <v>129.99999999999986</v>
      </c>
      <c r="G110" s="18"/>
      <c r="H110" s="18"/>
      <c r="I110" s="19">
        <f>E110*50/C110</f>
        <v>1.5384615384615384E-2</v>
      </c>
      <c r="J110" s="87"/>
      <c r="K110" s="89">
        <v>28.165349135621994</v>
      </c>
    </row>
    <row r="111" spans="1:17">
      <c r="A111" s="100"/>
      <c r="B111" s="81">
        <f>B110+7</f>
        <v>43485</v>
      </c>
      <c r="C111" s="20">
        <f>D110+G110-H110</f>
        <v>18236.920980213017</v>
      </c>
      <c r="D111" s="17">
        <f>C111+(C111*0.04)</f>
        <v>18966.397819421538</v>
      </c>
      <c r="E111" s="17">
        <f>C111/3250</f>
        <v>5.6113603016040052</v>
      </c>
      <c r="F111" s="28">
        <f>(D111-C111)/E111</f>
        <v>130</v>
      </c>
      <c r="G111" s="18"/>
      <c r="H111" s="18"/>
      <c r="I111" s="19">
        <f>E111*50/C111</f>
        <v>1.5384615384615385E-2</v>
      </c>
      <c r="J111" s="87"/>
      <c r="K111" s="89">
        <v>29.331963101046874</v>
      </c>
    </row>
    <row r="112" spans="1:17" ht="13.5" thickBot="1">
      <c r="A112" s="101"/>
      <c r="B112" s="81">
        <f>B111+7</f>
        <v>43492</v>
      </c>
      <c r="C112" s="20">
        <f>D111+G111-H111</f>
        <v>18966.397819421538</v>
      </c>
      <c r="D112" s="17">
        <f>C112+(C112*0.04)</f>
        <v>19725.053732198401</v>
      </c>
      <c r="E112" s="17">
        <f>C112/3250</f>
        <v>5.8358147136681655</v>
      </c>
      <c r="F112" s="28">
        <f>(D112-C112)/E112</f>
        <v>130.00000000000031</v>
      </c>
      <c r="G112" s="80"/>
      <c r="H112" s="80"/>
      <c r="I112" s="19">
        <f>E112*50/C112</f>
        <v>1.5384615384615385E-2</v>
      </c>
      <c r="J112" s="87"/>
      <c r="K112" s="89">
        <v>30.545241625088746</v>
      </c>
      <c r="L112" s="102"/>
      <c r="M112" s="103"/>
      <c r="N112" s="103"/>
      <c r="O112" s="103"/>
      <c r="P112" s="103"/>
      <c r="Q112" s="103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9">
        <v>23</v>
      </c>
      <c r="B114" s="81">
        <f>B112+7</f>
        <v>43499</v>
      </c>
      <c r="C114" s="20">
        <f>D112+G112-H112</f>
        <v>19725.053732198401</v>
      </c>
      <c r="D114" s="17">
        <f>C114+(C114*0.04)</f>
        <v>20514.055881486336</v>
      </c>
      <c r="E114" s="17">
        <f>C114/3250</f>
        <v>6.0692473022148929</v>
      </c>
      <c r="F114" s="28">
        <f>(D114-C114)/E114</f>
        <v>129.99999999999983</v>
      </c>
      <c r="G114" s="18"/>
      <c r="H114" s="18"/>
      <c r="I114" s="19">
        <f>E114*50/C114</f>
        <v>1.5384615384615385E-2</v>
      </c>
      <c r="J114" s="87"/>
      <c r="K114" s="89">
        <v>31.8070512900923</v>
      </c>
    </row>
    <row r="115" spans="1:17">
      <c r="A115" s="100"/>
      <c r="B115" s="81">
        <f>B114+7</f>
        <v>43506</v>
      </c>
      <c r="C115" s="20">
        <f>D114+G114-H114</f>
        <v>20514.055881486336</v>
      </c>
      <c r="D115" s="17">
        <f>C115+(C115*0.04)</f>
        <v>21334.618116745791</v>
      </c>
      <c r="E115" s="17">
        <f>C115/3250</f>
        <v>6.312017194303488</v>
      </c>
      <c r="F115" s="28">
        <f>(D115-C115)/E115</f>
        <v>130.0000000000002</v>
      </c>
      <c r="G115" s="18"/>
      <c r="H115" s="18"/>
      <c r="I115" s="19">
        <f>E115*50/C115</f>
        <v>1.5384615384615385E-2</v>
      </c>
      <c r="J115" s="87"/>
      <c r="K115" s="89">
        <v>33.119333341695992</v>
      </c>
    </row>
    <row r="116" spans="1:17">
      <c r="A116" s="100"/>
      <c r="B116" s="81">
        <f>B115+7</f>
        <v>43513</v>
      </c>
      <c r="C116" s="20">
        <f>D115+G115-H115</f>
        <v>21334.618116745791</v>
      </c>
      <c r="D116" s="17">
        <f>C116+(C116*0.04)</f>
        <v>22188.002841415622</v>
      </c>
      <c r="E116" s="17">
        <f>C116/3250</f>
        <v>6.5644978820756279</v>
      </c>
      <c r="F116" s="28">
        <f>(D116-C116)/E116</f>
        <v>129.99999999999997</v>
      </c>
      <c r="G116" s="18"/>
      <c r="H116" s="18"/>
      <c r="I116" s="19">
        <f>E116*50/C116</f>
        <v>1.5384615384615384E-2</v>
      </c>
      <c r="J116" s="87"/>
      <c r="K116" s="89">
        <v>34.48410667536384</v>
      </c>
    </row>
    <row r="117" spans="1:17" ht="13.5" thickBot="1">
      <c r="A117" s="101"/>
      <c r="B117" s="81">
        <f>B116+7</f>
        <v>43520</v>
      </c>
      <c r="C117" s="20">
        <f>D116+G116-H116</f>
        <v>22188.002841415622</v>
      </c>
      <c r="D117" s="17">
        <f>C117+(C117*0.04)</f>
        <v>23075.522955072247</v>
      </c>
      <c r="E117" s="17">
        <f>C117/3250</f>
        <v>6.8270777973586529</v>
      </c>
      <c r="F117" s="28">
        <f>(D117-C117)/E117</f>
        <v>129.99999999999997</v>
      </c>
      <c r="G117" s="80"/>
      <c r="H117" s="80"/>
      <c r="I117" s="19">
        <f>E117*50/C117</f>
        <v>1.5384615384615385E-2</v>
      </c>
      <c r="J117" s="87"/>
      <c r="K117" s="89">
        <v>35.903470942378391</v>
      </c>
      <c r="L117" s="102"/>
      <c r="M117" s="103"/>
      <c r="N117" s="103"/>
      <c r="O117" s="103"/>
      <c r="P117" s="103"/>
      <c r="Q117" s="103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9">
        <v>24</v>
      </c>
      <c r="B119" s="81">
        <f>B117+7</f>
        <v>43527</v>
      </c>
      <c r="C119" s="20">
        <f>D117+G117-H117</f>
        <v>23075.522955072247</v>
      </c>
      <c r="D119" s="17">
        <f>C119+(C119*0.04)</f>
        <v>23998.543873275135</v>
      </c>
      <c r="E119" s="17">
        <f>C119/3250</f>
        <v>7.1001609092529989</v>
      </c>
      <c r="F119" s="28">
        <f>(D119-C119)/E119</f>
        <v>129.9999999999998</v>
      </c>
      <c r="G119" s="18"/>
      <c r="H119" s="18"/>
      <c r="I119" s="19">
        <f>E119*50/C119</f>
        <v>1.5384615384615384E-2</v>
      </c>
      <c r="J119" s="87"/>
      <c r="K119" s="89">
        <v>37.37960978007353</v>
      </c>
    </row>
    <row r="120" spans="1:17">
      <c r="A120" s="100"/>
      <c r="B120" s="81">
        <f>B119+7</f>
        <v>43534</v>
      </c>
      <c r="C120" s="20">
        <f>D119+G119-H119</f>
        <v>23998.543873275135</v>
      </c>
      <c r="D120" s="17">
        <f>C120+(C120*0.04)</f>
        <v>24958.485628206141</v>
      </c>
      <c r="E120" s="17">
        <f>C120/3250</f>
        <v>7.3841673456231183</v>
      </c>
      <c r="F120" s="28">
        <f>(D120-C120)/E120</f>
        <v>130.00000000000003</v>
      </c>
      <c r="G120" s="18"/>
      <c r="H120" s="18"/>
      <c r="I120" s="19">
        <f>E120*50/C120</f>
        <v>1.5384615384615384E-2</v>
      </c>
      <c r="J120" s="87"/>
      <c r="K120" s="89">
        <v>38.914794171276476</v>
      </c>
    </row>
    <row r="121" spans="1:17">
      <c r="A121" s="100"/>
      <c r="B121" s="81">
        <f>B120+7</f>
        <v>43541</v>
      </c>
      <c r="C121" s="20">
        <f>D120+G120-H120</f>
        <v>24958.485628206141</v>
      </c>
      <c r="D121" s="17">
        <f>C121+(C121*0.04)</f>
        <v>25956.825053334385</v>
      </c>
      <c r="E121" s="17">
        <f>C121/3250</f>
        <v>7.6795340394480434</v>
      </c>
      <c r="F121" s="28">
        <f>(D121-C121)/E121</f>
        <v>129.99999999999983</v>
      </c>
      <c r="G121" s="18"/>
      <c r="H121" s="18"/>
      <c r="I121" s="19">
        <f>E121*50/C121</f>
        <v>1.5384615384615384E-2</v>
      </c>
      <c r="J121" s="87"/>
      <c r="K121" s="89">
        <v>40.511385938127532</v>
      </c>
    </row>
    <row r="122" spans="1:17" ht="13.5" thickBot="1">
      <c r="A122" s="101"/>
      <c r="B122" s="81">
        <f>B121+7</f>
        <v>43548</v>
      </c>
      <c r="C122" s="20">
        <f>D121+G121-H121</f>
        <v>25956.825053334385</v>
      </c>
      <c r="D122" s="17">
        <f>C122+(C122*0.04)</f>
        <v>26995.098055467759</v>
      </c>
      <c r="E122" s="17">
        <f>C122/3250</f>
        <v>7.9867154010259647</v>
      </c>
      <c r="F122" s="28">
        <f>(D122-C122)/E122</f>
        <v>129.99999999999977</v>
      </c>
      <c r="G122" s="80"/>
      <c r="H122" s="80">
        <f>(D122-C109)*0.35</f>
        <v>3546.9138099143101</v>
      </c>
      <c r="I122" s="19">
        <f>E122*50/C122</f>
        <v>1.5384615384615385E-2</v>
      </c>
      <c r="J122" s="87"/>
      <c r="K122" s="89">
        <v>42.171841375652633</v>
      </c>
      <c r="L122" s="104" t="s">
        <v>38</v>
      </c>
      <c r="M122" s="105"/>
      <c r="N122" s="105"/>
      <c r="O122" s="105"/>
      <c r="P122" s="105"/>
      <c r="Q122" s="105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9">
        <v>25</v>
      </c>
      <c r="B124" s="81">
        <f>B122+7</f>
        <v>43555</v>
      </c>
      <c r="C124" s="20">
        <f>D122+G122-H122</f>
        <v>23448.18424555345</v>
      </c>
      <c r="D124" s="17">
        <f>C124+(C124*0.04)</f>
        <v>24386.111615375587</v>
      </c>
      <c r="E124" s="17">
        <f>C124/3250</f>
        <v>7.214825921708754</v>
      </c>
      <c r="F124" s="28">
        <f>(D124-C124)/E124</f>
        <v>129.99999999999983</v>
      </c>
      <c r="G124" s="17"/>
      <c r="H124" s="18"/>
      <c r="I124" s="19">
        <f>E124*50/C124</f>
        <v>1.5384615384615384E-2</v>
      </c>
      <c r="J124" s="87"/>
      <c r="K124" s="89">
        <v>43.898715030678737</v>
      </c>
    </row>
    <row r="125" spans="1:17">
      <c r="A125" s="100"/>
      <c r="B125" s="81">
        <f>B124+7</f>
        <v>43562</v>
      </c>
      <c r="C125" s="20">
        <f>D124+G124-H124</f>
        <v>24386.111615375587</v>
      </c>
      <c r="D125" s="17">
        <f>C125+(C125*0.04)</f>
        <v>25361.556079990609</v>
      </c>
      <c r="E125" s="17">
        <f>C125/3250</f>
        <v>7.5034189585771038</v>
      </c>
      <c r="F125" s="28">
        <f>(D125-C125)/E125</f>
        <v>129.99999999999983</v>
      </c>
      <c r="G125" s="17"/>
      <c r="H125" s="18"/>
      <c r="I125" s="19">
        <f>E125*50/C125</f>
        <v>1.5384615384615385E-2</v>
      </c>
      <c r="J125" s="87"/>
      <c r="K125" s="89">
        <v>45.69466363190589</v>
      </c>
      <c r="L125" s="31"/>
      <c r="M125" s="31"/>
    </row>
    <row r="126" spans="1:17">
      <c r="A126" s="100"/>
      <c r="B126" s="81">
        <f>B125+7</f>
        <v>43569</v>
      </c>
      <c r="C126" s="20">
        <f>D125+G125-H125</f>
        <v>25361.556079990609</v>
      </c>
      <c r="D126" s="17">
        <f>C126+(C126*0.04)</f>
        <v>26376.018323190234</v>
      </c>
      <c r="E126" s="17">
        <f>C126/3250</f>
        <v>7.8035557169201875</v>
      </c>
      <c r="F126" s="28">
        <f>(D126-C126)/E126</f>
        <v>130.00000000000009</v>
      </c>
      <c r="G126" s="17"/>
      <c r="H126" s="18"/>
      <c r="I126" s="19">
        <f>E126*50/C126</f>
        <v>1.5384615384615385E-2</v>
      </c>
      <c r="J126" s="87"/>
      <c r="K126" s="89">
        <v>47.562450177182122</v>
      </c>
      <c r="L126" s="31"/>
      <c r="M126" s="31"/>
    </row>
    <row r="127" spans="1:17" ht="13.5" thickBot="1">
      <c r="A127" s="101"/>
      <c r="B127" s="81">
        <f>B126+7</f>
        <v>43576</v>
      </c>
      <c r="C127" s="20">
        <f>D126+G126-H126</f>
        <v>26376.018323190234</v>
      </c>
      <c r="D127" s="17">
        <f>C127+(C127*0.04)</f>
        <v>27431.059056117843</v>
      </c>
      <c r="E127" s="17">
        <f>C127/3250</f>
        <v>8.1156979455969953</v>
      </c>
      <c r="F127" s="28">
        <f>(D127-C127)/E127</f>
        <v>130</v>
      </c>
      <c r="G127" s="80"/>
      <c r="H127" s="80"/>
      <c r="I127" s="19">
        <f>E127*50/C127</f>
        <v>1.5384615384615385E-2</v>
      </c>
      <c r="J127" s="87"/>
      <c r="K127" s="89">
        <v>49.504948184269409</v>
      </c>
      <c r="L127" s="102"/>
      <c r="M127" s="103"/>
      <c r="N127" s="103"/>
      <c r="O127" s="103"/>
      <c r="P127" s="103"/>
      <c r="Q127" s="103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9">
        <v>26</v>
      </c>
      <c r="B129" s="81">
        <f>B127+7</f>
        <v>43583</v>
      </c>
      <c r="C129" s="20">
        <f>D127+G127-H127</f>
        <v>27431.059056117843</v>
      </c>
      <c r="D129" s="17">
        <f>C129+(C129*0.04)</f>
        <v>28528.301418362556</v>
      </c>
      <c r="E129" s="17">
        <f>C129/3250</f>
        <v>8.440325863420874</v>
      </c>
      <c r="F129" s="28">
        <f>(D129-C129)/E129</f>
        <v>129.99999999999994</v>
      </c>
      <c r="G129" s="18"/>
      <c r="H129" s="18"/>
      <c r="I129" s="19">
        <f>E129*50/C129</f>
        <v>1.5384615384615382E-2</v>
      </c>
      <c r="J129" s="87"/>
      <c r="K129" s="89">
        <v>51.525146111640183</v>
      </c>
    </row>
    <row r="130" spans="1:17">
      <c r="A130" s="100"/>
      <c r="B130" s="81">
        <f>B129+7</f>
        <v>43590</v>
      </c>
      <c r="C130" s="20">
        <f>D129+G129-H129</f>
        <v>28528.301418362556</v>
      </c>
      <c r="D130" s="17">
        <f>C130+(C130*0.04)</f>
        <v>29669.433475097059</v>
      </c>
      <c r="E130" s="17">
        <f>C130/3250</f>
        <v>8.7779388979577089</v>
      </c>
      <c r="F130" s="28">
        <f>(D130-C130)/E130</f>
        <v>130.00000000000009</v>
      </c>
      <c r="G130" s="18"/>
      <c r="H130" s="18"/>
      <c r="I130" s="19">
        <f>E130*50/C130</f>
        <v>1.5384615384615382E-2</v>
      </c>
      <c r="J130" s="87"/>
      <c r="K130" s="89">
        <v>53.626151956105794</v>
      </c>
    </row>
    <row r="131" spans="1:17">
      <c r="A131" s="100"/>
      <c r="B131" s="81">
        <f>B130+7</f>
        <v>43597</v>
      </c>
      <c r="C131" s="20">
        <f>D130+G130-H130</f>
        <v>29669.433475097059</v>
      </c>
      <c r="D131" s="17">
        <f>C131+(C131*0.04)</f>
        <v>30856.210814100941</v>
      </c>
      <c r="E131" s="17">
        <f>C131/3250</f>
        <v>9.1290564538760179</v>
      </c>
      <c r="F131" s="28">
        <f>(D131-C131)/E131</f>
        <v>129.99999999999994</v>
      </c>
      <c r="G131" s="18"/>
      <c r="H131" s="18"/>
      <c r="I131" s="19">
        <f>E131*50/C131</f>
        <v>1.5384615384615384E-2</v>
      </c>
      <c r="J131" s="87"/>
      <c r="K131" s="89">
        <v>55.811198034350028</v>
      </c>
    </row>
    <row r="132" spans="1:17" ht="13.5" thickBot="1">
      <c r="A132" s="101"/>
      <c r="B132" s="81">
        <f>B131+7</f>
        <v>43604</v>
      </c>
      <c r="C132" s="20">
        <f>D131+G131-H131</f>
        <v>30856.210814100941</v>
      </c>
      <c r="D132" s="17">
        <f>C132+(C132*0.04)</f>
        <v>32090.459246664977</v>
      </c>
      <c r="E132" s="17">
        <f>C132/3250</f>
        <v>9.4942187120310582</v>
      </c>
      <c r="F132" s="28">
        <f>(D132-C132)/E132</f>
        <v>129.99999999999986</v>
      </c>
      <c r="G132" s="80"/>
      <c r="H132" s="80"/>
      <c r="I132" s="19">
        <f>E132*50/C132</f>
        <v>1.5384615384615384E-2</v>
      </c>
      <c r="J132" s="87"/>
      <c r="K132" s="89">
        <v>58.083645955724023</v>
      </c>
      <c r="L132" s="102"/>
      <c r="M132" s="103"/>
      <c r="N132" s="103"/>
      <c r="O132" s="103"/>
      <c r="P132" s="103"/>
      <c r="Q132" s="103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9">
        <v>27</v>
      </c>
      <c r="B134" s="81">
        <f>B132+7</f>
        <v>43611</v>
      </c>
      <c r="C134" s="20">
        <f>D132+G132-H132</f>
        <v>32090.459246664977</v>
      </c>
      <c r="D134" s="17">
        <f>C134+(C134*0.04)</f>
        <v>33374.077616531576</v>
      </c>
      <c r="E134" s="17">
        <f>C134/3250</f>
        <v>9.8739874605122999</v>
      </c>
      <c r="F134" s="28">
        <f>(D134-C134)/E134</f>
        <v>130</v>
      </c>
      <c r="G134" s="18"/>
      <c r="H134" s="18"/>
      <c r="I134" s="19">
        <f>E134*50/C134</f>
        <v>1.5384615384615384E-2</v>
      </c>
      <c r="J134" s="87"/>
      <c r="K134" s="89">
        <v>60.446991793952982</v>
      </c>
    </row>
    <row r="135" spans="1:17">
      <c r="A135" s="100"/>
      <c r="B135" s="81">
        <f>B134+7</f>
        <v>43618</v>
      </c>
      <c r="C135" s="20">
        <f>D134+G134-H134</f>
        <v>33374.077616531576</v>
      </c>
      <c r="D135" s="17">
        <f>C135+(C135*0.04)</f>
        <v>34709.04072119284</v>
      </c>
      <c r="E135" s="17">
        <f>C135/3250</f>
        <v>10.268946958932792</v>
      </c>
      <c r="F135" s="28">
        <f>(D135-C135)/E135</f>
        <v>130</v>
      </c>
      <c r="G135" s="18"/>
      <c r="H135" s="18"/>
      <c r="I135" s="19">
        <f>E135*50/C135</f>
        <v>1.5384615384615385E-2</v>
      </c>
      <c r="J135" s="87"/>
      <c r="K135" s="89">
        <v>62.904871465711103</v>
      </c>
    </row>
    <row r="136" spans="1:17">
      <c r="A136" s="100"/>
      <c r="B136" s="81">
        <f>B135+7</f>
        <v>43625</v>
      </c>
      <c r="C136" s="20">
        <f>D135+G135-H135</f>
        <v>34709.04072119284</v>
      </c>
      <c r="D136" s="17">
        <f>C136+(C136*0.04)</f>
        <v>36097.402350040553</v>
      </c>
      <c r="E136" s="17">
        <f>C136/3250</f>
        <v>10.679704837290105</v>
      </c>
      <c r="F136" s="28">
        <f>(D136-C136)/E136</f>
        <v>129.99999999999997</v>
      </c>
      <c r="G136" s="18"/>
      <c r="H136" s="18"/>
      <c r="I136" s="19">
        <f>E136*50/C136</f>
        <v>1.5384615384615385E-2</v>
      </c>
      <c r="J136" s="87"/>
      <c r="K136" s="89">
        <v>65.461066324339555</v>
      </c>
    </row>
    <row r="137" spans="1:17" ht="13.5" thickBot="1">
      <c r="A137" s="101"/>
      <c r="B137" s="81">
        <f>B136+7</f>
        <v>43632</v>
      </c>
      <c r="C137" s="20">
        <f>D136+G136-H136</f>
        <v>36097.402350040553</v>
      </c>
      <c r="D137" s="17">
        <f>C137+(C137*0.04)</f>
        <v>37541.298444042171</v>
      </c>
      <c r="E137" s="17">
        <f>C137/3250</f>
        <v>11.106893030781709</v>
      </c>
      <c r="F137" s="28">
        <f>(D137-C137)/E137</f>
        <v>129.99999999999969</v>
      </c>
      <c r="G137" s="80"/>
      <c r="H137" s="80">
        <f>(D137-C124)*0.35</f>
        <v>4932.5899694710524</v>
      </c>
      <c r="I137" s="19">
        <f>E137*50/C137</f>
        <v>1.5384615384615385E-2</v>
      </c>
      <c r="J137" s="87"/>
      <c r="K137" s="89">
        <v>68.119508977313131</v>
      </c>
      <c r="L137" s="104" t="s">
        <v>38</v>
      </c>
      <c r="M137" s="105"/>
      <c r="N137" s="105"/>
      <c r="O137" s="105"/>
      <c r="P137" s="105"/>
      <c r="Q137" s="105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5"/>
      <c r="K138" s="94"/>
    </row>
    <row r="139" spans="1:17">
      <c r="A139" s="99">
        <v>28</v>
      </c>
      <c r="B139" s="81">
        <f>B137+7</f>
        <v>43639</v>
      </c>
      <c r="C139" s="20">
        <f>D137+G137-H137</f>
        <v>32608.708474571118</v>
      </c>
      <c r="D139" s="17">
        <f>C139+(C139*0.04)</f>
        <v>33913.056813553965</v>
      </c>
      <c r="E139" s="17">
        <f>C139/3250</f>
        <v>10.033448761406499</v>
      </c>
      <c r="F139" s="28">
        <f>(D139-C139)/E139</f>
        <v>130.00000000000023</v>
      </c>
      <c r="G139" s="18"/>
      <c r="H139" s="18"/>
      <c r="I139" s="19">
        <f>E139*50/C139</f>
        <v>1.5384615384615385E-2</v>
      </c>
      <c r="J139" s="87"/>
      <c r="K139" s="89"/>
    </row>
    <row r="140" spans="1:17">
      <c r="A140" s="100"/>
      <c r="B140" s="81">
        <f>B139+7</f>
        <v>43646</v>
      </c>
      <c r="C140" s="20">
        <f>D139+G139-H139</f>
        <v>33913.056813553965</v>
      </c>
      <c r="D140" s="17">
        <f>C140+(C140*0.04)</f>
        <v>35269.579086096121</v>
      </c>
      <c r="E140" s="17">
        <f>C140/3250</f>
        <v>10.434786711862758</v>
      </c>
      <c r="F140" s="28">
        <f>(D140-C140)/E140</f>
        <v>129.99999999999969</v>
      </c>
      <c r="G140" s="18"/>
      <c r="H140" s="18"/>
      <c r="I140" s="19">
        <f>E140*50/C140</f>
        <v>1.5384615384615382E-2</v>
      </c>
      <c r="J140" s="87"/>
      <c r="K140" s="89"/>
    </row>
    <row r="141" spans="1:17">
      <c r="A141" s="100"/>
      <c r="B141" s="81">
        <f>B140+7</f>
        <v>43653</v>
      </c>
      <c r="C141" s="20">
        <f>D140+G140-H140</f>
        <v>35269.579086096121</v>
      </c>
      <c r="D141" s="17">
        <f>C141+(C141*0.04)</f>
        <v>36680.362249539969</v>
      </c>
      <c r="E141" s="17">
        <f>C141/3250</f>
        <v>10.852178180337267</v>
      </c>
      <c r="F141" s="28">
        <f>(D141-C141)/E141</f>
        <v>130.00000000000031</v>
      </c>
      <c r="G141" s="18"/>
      <c r="H141" s="18"/>
      <c r="I141" s="19">
        <f>E141*50/C141</f>
        <v>1.5384615384615382E-2</v>
      </c>
      <c r="J141" s="87"/>
      <c r="K141" s="89"/>
    </row>
    <row r="142" spans="1:17" ht="13.5" thickBot="1">
      <c r="A142" s="101"/>
      <c r="B142" s="81">
        <f>B141+7</f>
        <v>43660</v>
      </c>
      <c r="C142" s="20">
        <f>D141+G141-H141</f>
        <v>36680.362249539969</v>
      </c>
      <c r="D142" s="17">
        <f>C142+(C142*0.04)</f>
        <v>38147.576739521566</v>
      </c>
      <c r="E142" s="17">
        <f>C142/3250</f>
        <v>11.28626530755076</v>
      </c>
      <c r="F142" s="28">
        <f>(D142-C142)/E142</f>
        <v>129.99999999999989</v>
      </c>
      <c r="G142" s="80"/>
      <c r="H142" s="80"/>
      <c r="I142" s="19">
        <f>E142*50/C142</f>
        <v>1.5384615384615384E-2</v>
      </c>
      <c r="J142" s="87"/>
      <c r="K142" s="89"/>
      <c r="L142" s="102"/>
      <c r="M142" s="103"/>
      <c r="N142" s="103"/>
      <c r="O142" s="103"/>
      <c r="P142" s="103"/>
      <c r="Q142" s="103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9">
        <v>29</v>
      </c>
      <c r="B144" s="81">
        <f>B142+7</f>
        <v>43667</v>
      </c>
      <c r="C144" s="20">
        <f>D142+G142-H142</f>
        <v>38147.576739521566</v>
      </c>
      <c r="D144" s="17">
        <f>C144+(C144*0.04)</f>
        <v>39673.479809102428</v>
      </c>
      <c r="E144" s="17">
        <f>C144/3250</f>
        <v>11.737715919852789</v>
      </c>
      <c r="F144" s="28">
        <f>(D144-C144)/E144</f>
        <v>129.99999999999991</v>
      </c>
      <c r="G144" s="18"/>
      <c r="H144" s="18"/>
      <c r="I144" s="19">
        <f>E144*50/C144</f>
        <v>1.5384615384615385E-2</v>
      </c>
      <c r="J144" s="87"/>
      <c r="K144" s="89"/>
    </row>
    <row r="145" spans="1:17">
      <c r="A145" s="100"/>
      <c r="B145" s="81">
        <f>B144+7</f>
        <v>43674</v>
      </c>
      <c r="C145" s="20">
        <f>D144+G144-H144</f>
        <v>39673.479809102428</v>
      </c>
      <c r="D145" s="17">
        <f>C145+(C145*0.04)</f>
        <v>41260.419001466522</v>
      </c>
      <c r="E145" s="17">
        <f>C145/3250</f>
        <v>12.207224556646901</v>
      </c>
      <c r="F145" s="28">
        <f>(D145-C145)/E145</f>
        <v>129.99999999999977</v>
      </c>
      <c r="G145" s="18"/>
      <c r="H145" s="18"/>
      <c r="I145" s="19">
        <f>E145*50/C145</f>
        <v>1.5384615384615385E-2</v>
      </c>
      <c r="J145" s="87"/>
      <c r="K145" s="89"/>
    </row>
    <row r="146" spans="1:17">
      <c r="A146" s="100"/>
      <c r="B146" s="81">
        <f>B145+7</f>
        <v>43681</v>
      </c>
      <c r="C146" s="20">
        <f>D145+G145-H145</f>
        <v>41260.419001466522</v>
      </c>
      <c r="D146" s="17">
        <f>C146+(C146*0.04)</f>
        <v>42910.835761525181</v>
      </c>
      <c r="E146" s="17">
        <f>C146/3250</f>
        <v>12.695513538912776</v>
      </c>
      <c r="F146" s="28">
        <f>(D146-C146)/E146</f>
        <v>129.99999999999983</v>
      </c>
      <c r="G146" s="18"/>
      <c r="H146" s="18"/>
      <c r="I146" s="19">
        <f>E146*50/C146</f>
        <v>1.5384615384615384E-2</v>
      </c>
      <c r="J146" s="87"/>
      <c r="K146" s="89"/>
    </row>
    <row r="147" spans="1:17" ht="13.5" thickBot="1">
      <c r="A147" s="101"/>
      <c r="B147" s="81">
        <f>B146+7</f>
        <v>43688</v>
      </c>
      <c r="C147" s="20">
        <f>D146+G146-H146</f>
        <v>42910.835761525181</v>
      </c>
      <c r="D147" s="17">
        <f>C147+(C147*0.04)</f>
        <v>44627.26919198619</v>
      </c>
      <c r="E147" s="17">
        <f>C147/3250</f>
        <v>13.203334080469286</v>
      </c>
      <c r="F147" s="28">
        <f>(D147-C147)/E147</f>
        <v>130.00000000000014</v>
      </c>
      <c r="G147" s="80"/>
      <c r="H147" s="80"/>
      <c r="I147" s="19">
        <f>E147*50/C147</f>
        <v>1.5384615384615384E-2</v>
      </c>
      <c r="J147" s="87"/>
      <c r="K147" s="89"/>
      <c r="L147" s="102"/>
      <c r="M147" s="103"/>
      <c r="N147" s="103"/>
      <c r="O147" s="103"/>
      <c r="P147" s="103"/>
      <c r="Q147" s="103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9">
        <v>30</v>
      </c>
      <c r="B149" s="81">
        <f>B147+7</f>
        <v>43695</v>
      </c>
      <c r="C149" s="20">
        <f>D147+G147-H147</f>
        <v>44627.26919198619</v>
      </c>
      <c r="D149" s="17">
        <f>C149+(C149*0.04)</f>
        <v>46412.359959665635</v>
      </c>
      <c r="E149" s="17">
        <f>C149/3250</f>
        <v>13.731467443688059</v>
      </c>
      <c r="F149" s="28">
        <f>(D149-C149)/E149</f>
        <v>129.9999999999998</v>
      </c>
      <c r="G149" s="18"/>
      <c r="H149" s="18"/>
      <c r="I149" s="19">
        <f>E149*50/C149</f>
        <v>1.5384615384615385E-2</v>
      </c>
      <c r="J149" s="87"/>
      <c r="K149" s="89"/>
    </row>
    <row r="150" spans="1:17">
      <c r="A150" s="100"/>
      <c r="B150" s="81">
        <f>B149+7</f>
        <v>43702</v>
      </c>
      <c r="C150" s="20">
        <f>D149+G149-H149</f>
        <v>46412.359959665635</v>
      </c>
      <c r="D150" s="17">
        <f>C150+(C150*0.04)</f>
        <v>48268.85435805226</v>
      </c>
      <c r="E150" s="17">
        <f>C150/3250</f>
        <v>14.280726141435579</v>
      </c>
      <c r="F150" s="28">
        <f>(D150-C150)/E150</f>
        <v>130</v>
      </c>
      <c r="G150" s="18"/>
      <c r="H150" s="18"/>
      <c r="I150" s="19">
        <f>E150*50/C150</f>
        <v>1.5384615384615384E-2</v>
      </c>
      <c r="J150" s="87"/>
      <c r="K150" s="89"/>
    </row>
    <row r="151" spans="1:17">
      <c r="A151" s="100"/>
      <c r="B151" s="81">
        <f>B150+7</f>
        <v>43709</v>
      </c>
      <c r="C151" s="20">
        <f>D150+G150-H150</f>
        <v>48268.85435805226</v>
      </c>
      <c r="D151" s="17">
        <f>C151+(C151*0.04)</f>
        <v>50199.608532374354</v>
      </c>
      <c r="E151" s="17">
        <f>C151/3250</f>
        <v>14.851955187093003</v>
      </c>
      <c r="F151" s="28">
        <f>(D151-C151)/E151</f>
        <v>130.00000000000023</v>
      </c>
      <c r="G151" s="18"/>
      <c r="H151" s="18"/>
      <c r="I151" s="19">
        <f>E151*50/C151</f>
        <v>1.5384615384615385E-2</v>
      </c>
      <c r="J151" s="87"/>
      <c r="K151" s="89"/>
    </row>
    <row r="152" spans="1:17" ht="13.5" thickBot="1">
      <c r="A152" s="101"/>
      <c r="B152" s="81">
        <f>B151+7</f>
        <v>43716</v>
      </c>
      <c r="C152" s="20">
        <f>D151+G151-H151</f>
        <v>50199.608532374354</v>
      </c>
      <c r="D152" s="17">
        <f>C152+(C152*0.04)</f>
        <v>52207.592873669331</v>
      </c>
      <c r="E152" s="17">
        <f>C152/3250</f>
        <v>15.446033394576725</v>
      </c>
      <c r="F152" s="28">
        <f>(D152-C152)/E152</f>
        <v>130.00000000000023</v>
      </c>
      <c r="G152" s="80"/>
      <c r="H152" s="80">
        <f>(D152-C139)*0.35</f>
        <v>6859.6095396843739</v>
      </c>
      <c r="I152" s="19">
        <f>E152*50/C152</f>
        <v>1.5384615384615385E-2</v>
      </c>
      <c r="J152" s="87"/>
      <c r="K152" s="89"/>
      <c r="L152" s="104" t="s">
        <v>38</v>
      </c>
      <c r="M152" s="105"/>
      <c r="N152" s="105"/>
      <c r="O152" s="105"/>
      <c r="P152" s="105"/>
      <c r="Q152" s="105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9">
        <v>31</v>
      </c>
      <c r="B154" s="81">
        <f>B152+7</f>
        <v>43723</v>
      </c>
      <c r="C154" s="20">
        <f>D152+G152-H152</f>
        <v>45347.983333984957</v>
      </c>
      <c r="D154" s="17">
        <f>C154+(C154*0.04)</f>
        <v>47161.902667344359</v>
      </c>
      <c r="E154" s="17">
        <f>C154/3250</f>
        <v>13.95322564122614</v>
      </c>
      <c r="F154" s="28">
        <f>(D154-C154)/E154</f>
        <v>130.0000000000002</v>
      </c>
      <c r="G154" s="17"/>
      <c r="H154" s="79"/>
      <c r="I154" s="19">
        <f>E154*50/C154</f>
        <v>1.5384615384615384E-2</v>
      </c>
      <c r="J154" s="87"/>
      <c r="K154" s="89"/>
    </row>
    <row r="155" spans="1:17">
      <c r="A155" s="100"/>
      <c r="B155" s="81">
        <f>B154+7</f>
        <v>43730</v>
      </c>
      <c r="C155" s="20">
        <f>D154+G154-H154</f>
        <v>47161.902667344359</v>
      </c>
      <c r="D155" s="17">
        <f>C155+(C155*0.04)</f>
        <v>49048.37877403813</v>
      </c>
      <c r="E155" s="17">
        <f>C155/3250</f>
        <v>14.511354666875187</v>
      </c>
      <c r="F155" s="28">
        <f>(D155-C155)/E155</f>
        <v>129.99999999999983</v>
      </c>
      <c r="G155" s="17"/>
      <c r="H155" s="79"/>
      <c r="I155" s="19">
        <f>E155*50/C155</f>
        <v>1.5384615384615384E-2</v>
      </c>
      <c r="J155" s="87"/>
      <c r="K155" s="89"/>
    </row>
    <row r="156" spans="1:17">
      <c r="A156" s="100"/>
      <c r="B156" s="81">
        <f>B155+7</f>
        <v>43737</v>
      </c>
      <c r="C156" s="20">
        <f>D155+G155-H155</f>
        <v>49048.37877403813</v>
      </c>
      <c r="D156" s="17">
        <f>C156+(C156*0.04)</f>
        <v>51010.313924999653</v>
      </c>
      <c r="E156" s="17">
        <f>C156/3250</f>
        <v>15.091808853550194</v>
      </c>
      <c r="F156" s="28">
        <f>(D156-C156)/E156</f>
        <v>129.99999999999983</v>
      </c>
      <c r="G156" s="17"/>
      <c r="H156" s="79"/>
      <c r="I156" s="19">
        <f>E156*50/C156</f>
        <v>1.5384615384615385E-2</v>
      </c>
      <c r="J156" s="87"/>
      <c r="K156" s="89"/>
    </row>
    <row r="157" spans="1:17" ht="13.5" thickBot="1">
      <c r="A157" s="101"/>
      <c r="B157" s="81">
        <f>B156+7</f>
        <v>43744</v>
      </c>
      <c r="C157" s="20">
        <f>D156+G156-H156</f>
        <v>51010.313924999653</v>
      </c>
      <c r="D157" s="17">
        <f>C157+(C157*0.04)</f>
        <v>53050.726481999642</v>
      </c>
      <c r="E157" s="17">
        <f>C157/3250</f>
        <v>15.6954812076922</v>
      </c>
      <c r="F157" s="28">
        <f>(D157-C157)/E157</f>
        <v>130.00000000000017</v>
      </c>
      <c r="G157" s="80"/>
      <c r="H157" s="80"/>
      <c r="I157" s="19">
        <f>E157*50/C157</f>
        <v>1.5384615384615384E-2</v>
      </c>
      <c r="J157" s="87"/>
      <c r="K157" s="89"/>
      <c r="L157" s="102"/>
      <c r="M157" s="103"/>
      <c r="N157" s="103"/>
      <c r="O157" s="103"/>
      <c r="P157" s="103"/>
      <c r="Q157" s="103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9">
        <v>32</v>
      </c>
      <c r="B159" s="81">
        <f>B157+7</f>
        <v>43751</v>
      </c>
      <c r="C159" s="20">
        <f>D157+G157-H157</f>
        <v>53050.726481999642</v>
      </c>
      <c r="D159" s="17">
        <f>C159+(C159*0.04)</f>
        <v>55172.755541279628</v>
      </c>
      <c r="E159" s="17">
        <f>C159/3250</f>
        <v>16.323300455999888</v>
      </c>
      <c r="F159" s="28">
        <f>(D159-C159)/E159</f>
        <v>130.00000000000006</v>
      </c>
      <c r="G159" s="18"/>
      <c r="H159" s="18"/>
      <c r="I159" s="19">
        <f>E159*50/C159</f>
        <v>1.5384615384615384E-2</v>
      </c>
      <c r="J159" s="87"/>
      <c r="K159" s="89"/>
    </row>
    <row r="160" spans="1:17">
      <c r="A160" s="100"/>
      <c r="B160" s="81">
        <f>B159+7</f>
        <v>43758</v>
      </c>
      <c r="C160" s="20">
        <f>D159+G159-H159</f>
        <v>55172.755541279628</v>
      </c>
      <c r="D160" s="17">
        <f>C160+(C160*0.04)</f>
        <v>57379.66576293081</v>
      </c>
      <c r="E160" s="17">
        <f>C160/3250</f>
        <v>16.976232474239886</v>
      </c>
      <c r="F160" s="28">
        <f>(D160-C160)/E160</f>
        <v>129.9999999999998</v>
      </c>
      <c r="G160" s="18"/>
      <c r="H160" s="18"/>
      <c r="I160" s="19">
        <f>E160*50/C160</f>
        <v>1.5384615384615385E-2</v>
      </c>
      <c r="J160" s="87"/>
      <c r="K160" s="89"/>
    </row>
    <row r="161" spans="1:17">
      <c r="A161" s="100"/>
      <c r="B161" s="81">
        <f>B160+7</f>
        <v>43765</v>
      </c>
      <c r="C161" s="20">
        <f>D160+G160-H160</f>
        <v>57379.66576293081</v>
      </c>
      <c r="D161" s="17">
        <f>C161+(C161*0.04)</f>
        <v>59674.85239344804</v>
      </c>
      <c r="E161" s="17">
        <f>C161/3250</f>
        <v>17.655281773209481</v>
      </c>
      <c r="F161" s="28">
        <f>(D161-C161)/E161</f>
        <v>129.99999999999986</v>
      </c>
      <c r="G161" s="18"/>
      <c r="H161" s="18"/>
      <c r="I161" s="19">
        <f>E161*50/C161</f>
        <v>1.5384615384615385E-2</v>
      </c>
      <c r="J161" s="87"/>
      <c r="K161" s="89"/>
    </row>
    <row r="162" spans="1:17" ht="13.5" thickBot="1">
      <c r="A162" s="101"/>
      <c r="B162" s="81">
        <f>B161+7</f>
        <v>43772</v>
      </c>
      <c r="C162" s="20">
        <f>D161+G161-H161</f>
        <v>59674.85239344804</v>
      </c>
      <c r="D162" s="17">
        <f>C162+(C162*0.04)</f>
        <v>62061.846489185962</v>
      </c>
      <c r="E162" s="17">
        <f>C162/3250</f>
        <v>18.361493044137859</v>
      </c>
      <c r="F162" s="28">
        <f>(D162-C162)/E162</f>
        <v>130.00000000000003</v>
      </c>
      <c r="G162" s="80"/>
      <c r="H162" s="80"/>
      <c r="I162" s="19">
        <f>E162*50/C162</f>
        <v>1.5384615384615385E-2</v>
      </c>
      <c r="J162" s="87"/>
      <c r="K162" s="89"/>
      <c r="L162" s="102"/>
      <c r="M162" s="103"/>
      <c r="N162" s="103"/>
      <c r="O162" s="103"/>
      <c r="P162" s="103"/>
      <c r="Q162" s="103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9">
        <v>33</v>
      </c>
      <c r="B164" s="81">
        <f>B162+7</f>
        <v>43779</v>
      </c>
      <c r="C164" s="20">
        <f>D162+G162-H162</f>
        <v>62061.846489185962</v>
      </c>
      <c r="D164" s="17">
        <f>C164+(C164*0.04)</f>
        <v>64544.320348753397</v>
      </c>
      <c r="E164" s="17">
        <f>C164/3250</f>
        <v>19.095952765903373</v>
      </c>
      <c r="F164" s="28">
        <f>(D164-C164)/E164</f>
        <v>129.99999999999983</v>
      </c>
      <c r="G164" s="18"/>
      <c r="H164" s="18"/>
      <c r="I164" s="19">
        <f>E164*50/C164</f>
        <v>1.5384615384615385E-2</v>
      </c>
      <c r="J164" s="87"/>
      <c r="K164" s="89"/>
    </row>
    <row r="165" spans="1:17">
      <c r="A165" s="100"/>
      <c r="B165" s="81">
        <f>B164+7</f>
        <v>43786</v>
      </c>
      <c r="C165" s="20">
        <f>D164+G164-H164</f>
        <v>64544.320348753397</v>
      </c>
      <c r="D165" s="17">
        <f>C165+(C165*0.04)</f>
        <v>67126.093162703532</v>
      </c>
      <c r="E165" s="17">
        <f>C165/3250</f>
        <v>19.859790876539506</v>
      </c>
      <c r="F165" s="28">
        <f>(D165-C165)/E165</f>
        <v>129.99999999999991</v>
      </c>
      <c r="G165" s="18"/>
      <c r="H165" s="18"/>
      <c r="I165" s="19">
        <f>E165*50/C165</f>
        <v>1.5384615384615384E-2</v>
      </c>
      <c r="J165" s="87"/>
      <c r="K165" s="89"/>
      <c r="L165" s="31"/>
      <c r="M165" s="31"/>
    </row>
    <row r="166" spans="1:17">
      <c r="A166" s="100"/>
      <c r="B166" s="81">
        <f>B165+7</f>
        <v>43793</v>
      </c>
      <c r="C166" s="20">
        <f>D165+G165-H165</f>
        <v>67126.093162703532</v>
      </c>
      <c r="D166" s="17">
        <f>C166+(C166*0.04)</f>
        <v>69811.136889211673</v>
      </c>
      <c r="E166" s="17">
        <f>C166/3250</f>
        <v>20.654182511601086</v>
      </c>
      <c r="F166" s="28">
        <f>(D166-C166)/E166</f>
        <v>130.00000000000003</v>
      </c>
      <c r="G166" s="18"/>
      <c r="H166" s="18"/>
      <c r="I166" s="19">
        <f>E166*50/C166</f>
        <v>1.5384615384615382E-2</v>
      </c>
      <c r="J166" s="87"/>
      <c r="K166" s="89"/>
      <c r="L166" s="31"/>
      <c r="M166" s="31"/>
    </row>
    <row r="167" spans="1:17" ht="13.5" thickBot="1">
      <c r="A167" s="101"/>
      <c r="B167" s="81">
        <f>B166+7</f>
        <v>43800</v>
      </c>
      <c r="C167" s="20">
        <f>D166+G166-H166</f>
        <v>69811.136889211673</v>
      </c>
      <c r="D167" s="17">
        <f>C167+(C167*0.04)</f>
        <v>72603.582364780144</v>
      </c>
      <c r="E167" s="17">
        <f>C167/3250</f>
        <v>21.480349812065132</v>
      </c>
      <c r="F167" s="28">
        <f>(D167-C167)/E167</f>
        <v>130.00000000000017</v>
      </c>
      <c r="G167" s="80"/>
      <c r="H167" s="80">
        <f>(D167-C154)*0.35</f>
        <v>9539.4596607783151</v>
      </c>
      <c r="I167" s="19">
        <f>E167*50/C167</f>
        <v>1.5384615384615387E-2</v>
      </c>
      <c r="J167" s="87"/>
      <c r="K167" s="89"/>
      <c r="L167" s="104" t="s">
        <v>38</v>
      </c>
      <c r="M167" s="105"/>
      <c r="N167" s="105"/>
      <c r="O167" s="105"/>
      <c r="P167" s="105"/>
      <c r="Q167" s="105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9">
        <v>34</v>
      </c>
      <c r="B169" s="81">
        <f>B167+7</f>
        <v>43807</v>
      </c>
      <c r="C169" s="20">
        <f>D167+G167-H167</f>
        <v>63064.122704001828</v>
      </c>
      <c r="D169" s="17">
        <f>C169+(C169*0.04)</f>
        <v>65586.687612161899</v>
      </c>
      <c r="E169" s="17">
        <f>C169/3250</f>
        <v>19.404345447385179</v>
      </c>
      <c r="F169" s="28">
        <f>(D169-C169)/E169</f>
        <v>129.99999999999991</v>
      </c>
      <c r="G169" s="18"/>
      <c r="H169" s="18"/>
      <c r="I169" s="19">
        <f>E169*50/C169</f>
        <v>1.5384615384615385E-2</v>
      </c>
      <c r="J169" s="87"/>
      <c r="K169" s="89"/>
    </row>
    <row r="170" spans="1:17">
      <c r="A170" s="100"/>
      <c r="B170" s="81">
        <f>B169+7</f>
        <v>43814</v>
      </c>
      <c r="C170" s="20">
        <f>D169+G169-H169</f>
        <v>65586.687612161899</v>
      </c>
      <c r="D170" s="17">
        <f>C170+(C170*0.04)</f>
        <v>68210.15511664837</v>
      </c>
      <c r="E170" s="17">
        <f>C170/3250</f>
        <v>20.180519265280584</v>
      </c>
      <c r="F170" s="28">
        <f>(D170-C170)/E170</f>
        <v>129.99999999999974</v>
      </c>
      <c r="G170" s="18"/>
      <c r="H170" s="18"/>
      <c r="I170" s="19">
        <f>E170*50/C170</f>
        <v>1.5384615384615384E-2</v>
      </c>
      <c r="J170" s="87"/>
      <c r="K170" s="89"/>
    </row>
    <row r="171" spans="1:17">
      <c r="A171" s="100"/>
      <c r="B171" s="81">
        <f>B170+7</f>
        <v>43821</v>
      </c>
      <c r="C171" s="20">
        <f>D170+G170-H170</f>
        <v>68210.15511664837</v>
      </c>
      <c r="D171" s="17">
        <f>C171+(C171*0.04)</f>
        <v>70938.561321314308</v>
      </c>
      <c r="E171" s="17">
        <f>C171/3250</f>
        <v>20.987740035891807</v>
      </c>
      <c r="F171" s="28">
        <f>(D171-C171)/E171</f>
        <v>130.00000000000017</v>
      </c>
      <c r="G171" s="18"/>
      <c r="H171" s="18"/>
      <c r="I171" s="19">
        <f>E171*50/C171</f>
        <v>1.5384615384615385E-2</v>
      </c>
      <c r="J171" s="87"/>
      <c r="K171" s="89"/>
    </row>
    <row r="172" spans="1:17" ht="13.5" thickBot="1">
      <c r="A172" s="101"/>
      <c r="B172" s="81">
        <f>B171+7</f>
        <v>43828</v>
      </c>
      <c r="C172" s="20">
        <f>D171+G171-H171</f>
        <v>70938.561321314308</v>
      </c>
      <c r="D172" s="17">
        <f>C172+(C172*0.04)</f>
        <v>73776.103774166884</v>
      </c>
      <c r="E172" s="17">
        <f>C172/3250</f>
        <v>21.82724963732748</v>
      </c>
      <c r="F172" s="28">
        <f>(D172-C172)/E172</f>
        <v>130.00000000000017</v>
      </c>
      <c r="G172" s="80"/>
      <c r="H172" s="80"/>
      <c r="I172" s="19">
        <f>E172*50/C172</f>
        <v>1.5384615384615385E-2</v>
      </c>
      <c r="J172" s="87"/>
      <c r="K172" s="89"/>
      <c r="L172" s="102"/>
      <c r="M172" s="103"/>
      <c r="N172" s="103"/>
      <c r="O172" s="103"/>
      <c r="P172" s="103"/>
      <c r="Q172" s="103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9">
        <v>35</v>
      </c>
      <c r="B174" s="81">
        <f>B172+7</f>
        <v>43835</v>
      </c>
      <c r="C174" s="20">
        <f>D172+G172-H172</f>
        <v>73776.103774166884</v>
      </c>
      <c r="D174" s="17">
        <f>C174+(C174*0.04)</f>
        <v>76727.147925133555</v>
      </c>
      <c r="E174" s="17">
        <f>C174/3250</f>
        <v>22.700339622820579</v>
      </c>
      <c r="F174" s="28">
        <f>(D174-C174)/E174</f>
        <v>129.9999999999998</v>
      </c>
      <c r="G174" s="18"/>
      <c r="H174" s="18"/>
      <c r="I174" s="19">
        <f>E174*50/C174</f>
        <v>1.5384615384615384E-2</v>
      </c>
      <c r="J174" s="87"/>
      <c r="K174" s="89"/>
    </row>
    <row r="175" spans="1:17">
      <c r="A175" s="100"/>
      <c r="B175" s="81">
        <f>B174+7</f>
        <v>43842</v>
      </c>
      <c r="C175" s="20">
        <f>D174+G174-H174</f>
        <v>76727.147925133555</v>
      </c>
      <c r="D175" s="17">
        <f>C175+(C175*0.04)</f>
        <v>79796.233842138899</v>
      </c>
      <c r="E175" s="17">
        <f>C175/3250</f>
        <v>23.608353207733401</v>
      </c>
      <c r="F175" s="28">
        <f>(D175-C175)/E175</f>
        <v>130.00000000000011</v>
      </c>
      <c r="G175" s="18"/>
      <c r="H175" s="18"/>
      <c r="I175" s="19">
        <f>E175*50/C175</f>
        <v>1.5384615384615385E-2</v>
      </c>
      <c r="J175" s="87"/>
      <c r="K175" s="89"/>
    </row>
    <row r="176" spans="1:17">
      <c r="A176" s="100"/>
      <c r="B176" s="81">
        <f>B175+7</f>
        <v>43849</v>
      </c>
      <c r="C176" s="20">
        <f>D175+G175-H175</f>
        <v>79796.233842138899</v>
      </c>
      <c r="D176" s="17">
        <f>C176+(C176*0.04)</f>
        <v>82988.083195824453</v>
      </c>
      <c r="E176" s="17">
        <f>C176/3250</f>
        <v>24.552687336042737</v>
      </c>
      <c r="F176" s="28">
        <f>(D176-C176)/E176</f>
        <v>129.99999999999989</v>
      </c>
      <c r="G176" s="18"/>
      <c r="H176" s="18"/>
      <c r="I176" s="19">
        <f>E176*50/C176</f>
        <v>1.5384615384615384E-2</v>
      </c>
      <c r="J176" s="87"/>
      <c r="K176" s="89"/>
    </row>
    <row r="177" spans="1:17" ht="13.5" thickBot="1">
      <c r="A177" s="101"/>
      <c r="B177" s="81">
        <f>B176+7</f>
        <v>43856</v>
      </c>
      <c r="C177" s="20">
        <f>D176+G176-H176</f>
        <v>82988.083195824453</v>
      </c>
      <c r="D177" s="17">
        <f>C177+(C177*0.04)</f>
        <v>86307.606523657436</v>
      </c>
      <c r="E177" s="17">
        <f>C177/3250</f>
        <v>25.534794829484447</v>
      </c>
      <c r="F177" s="28">
        <f>(D177-C177)/E177</f>
        <v>130.0000000000002</v>
      </c>
      <c r="G177" s="80"/>
      <c r="H177" s="80">
        <f>(D177-C169)*0.35</f>
        <v>8135.2193368794624</v>
      </c>
      <c r="I177" s="19">
        <f>E177*50/C177</f>
        <v>1.5384615384615385E-2</v>
      </c>
      <c r="J177" s="87"/>
      <c r="K177" s="89"/>
      <c r="L177" s="104" t="s">
        <v>38</v>
      </c>
      <c r="M177" s="105"/>
      <c r="N177" s="105"/>
      <c r="O177" s="105"/>
      <c r="P177" s="105"/>
      <c r="Q177" s="105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1">
    <mergeCell ref="A14:A17"/>
    <mergeCell ref="L17:Q17"/>
    <mergeCell ref="B1:I1"/>
    <mergeCell ref="A4:A7"/>
    <mergeCell ref="L7:Q7"/>
    <mergeCell ref="A9:A12"/>
    <mergeCell ref="L12:Q12"/>
    <mergeCell ref="A19:A22"/>
    <mergeCell ref="L22:Q22"/>
    <mergeCell ref="A24:A27"/>
    <mergeCell ref="L27:Q27"/>
    <mergeCell ref="A29:A32"/>
    <mergeCell ref="L32:Q32"/>
    <mergeCell ref="A34:A37"/>
    <mergeCell ref="L37:Q37"/>
    <mergeCell ref="A39:A42"/>
    <mergeCell ref="L42:Q42"/>
    <mergeCell ref="A44:A47"/>
    <mergeCell ref="L47:Q47"/>
    <mergeCell ref="A49:A52"/>
    <mergeCell ref="L52:Q52"/>
    <mergeCell ref="A54:A57"/>
    <mergeCell ref="L57:Q57"/>
    <mergeCell ref="A59:A62"/>
    <mergeCell ref="L62:Q62"/>
    <mergeCell ref="A64:A67"/>
    <mergeCell ref="L67:Q67"/>
    <mergeCell ref="A69:A72"/>
    <mergeCell ref="L72:Q72"/>
    <mergeCell ref="A74:A77"/>
    <mergeCell ref="L77:Q77"/>
    <mergeCell ref="A79:A82"/>
    <mergeCell ref="L82:Q82"/>
    <mergeCell ref="A84:A87"/>
    <mergeCell ref="L87:Q87"/>
    <mergeCell ref="A89:A92"/>
    <mergeCell ref="L92:Q92"/>
    <mergeCell ref="A94:A97"/>
    <mergeCell ref="L97:Q97"/>
    <mergeCell ref="A99:A102"/>
    <mergeCell ref="L102:Q102"/>
    <mergeCell ref="A104:A107"/>
    <mergeCell ref="L107:Q107"/>
    <mergeCell ref="A109:A112"/>
    <mergeCell ref="L112:Q112"/>
    <mergeCell ref="A114:A117"/>
    <mergeCell ref="L117:Q117"/>
    <mergeCell ref="A119:A122"/>
    <mergeCell ref="L122:Q122"/>
    <mergeCell ref="A124:A127"/>
    <mergeCell ref="L127:Q127"/>
    <mergeCell ref="A129:A132"/>
    <mergeCell ref="L132:Q132"/>
    <mergeCell ref="A134:A137"/>
    <mergeCell ref="L137:Q137"/>
    <mergeCell ref="A139:A142"/>
    <mergeCell ref="L142:Q142"/>
    <mergeCell ref="A144:A147"/>
    <mergeCell ref="L147:Q147"/>
    <mergeCell ref="A149:A152"/>
    <mergeCell ref="L152:Q152"/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C20" sqref="C20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1" width="9" bestFit="1" customWidth="1"/>
    <col min="12" max="16384" width="9.140625" style="75"/>
  </cols>
  <sheetData>
    <row r="1" spans="1:17" ht="13.5" thickBot="1">
      <c r="B1" s="106"/>
      <c r="C1" s="107"/>
      <c r="D1" s="107"/>
      <c r="E1" s="107"/>
      <c r="F1" s="107"/>
      <c r="G1" s="107"/>
      <c r="H1" s="107"/>
      <c r="I1" s="107"/>
      <c r="J1" s="91"/>
      <c r="K1" s="91"/>
    </row>
    <row r="2" spans="1:17" ht="13.5" thickBot="1">
      <c r="A2" s="76" t="s">
        <v>36</v>
      </c>
      <c r="B2" s="3" t="s">
        <v>3</v>
      </c>
      <c r="C2" s="4" t="s">
        <v>41</v>
      </c>
      <c r="D2" s="5" t="s">
        <v>42</v>
      </c>
      <c r="E2" s="5" t="s">
        <v>43</v>
      </c>
      <c r="F2" s="5" t="s">
        <v>44</v>
      </c>
      <c r="G2" s="5" t="s">
        <v>6</v>
      </c>
      <c r="H2" s="5" t="s">
        <v>6</v>
      </c>
      <c r="I2" s="14" t="s">
        <v>37</v>
      </c>
      <c r="J2" s="14" t="s">
        <v>2</v>
      </c>
      <c r="K2" s="14" t="s">
        <v>47</v>
      </c>
    </row>
    <row r="3" spans="1:17" ht="13.5" thickBot="1">
      <c r="A3" s="77"/>
      <c r="B3" s="3" t="s">
        <v>8</v>
      </c>
      <c r="C3" s="7" t="s">
        <v>51</v>
      </c>
      <c r="D3" s="7" t="s">
        <v>51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46</v>
      </c>
      <c r="K3" s="14" t="s">
        <v>46</v>
      </c>
    </row>
    <row r="4" spans="1:17">
      <c r="A4" s="99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7">
        <f>(D4-C4)/C4</f>
        <v>3.5000000000000003E-2</v>
      </c>
      <c r="K4" s="89">
        <v>0.04</v>
      </c>
    </row>
    <row r="5" spans="1:17">
      <c r="A5" s="100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7">
        <f>(D5-C4)/C4</f>
        <v>0.17079199999999992</v>
      </c>
      <c r="K5" s="89">
        <v>8.1599999999999909E-2</v>
      </c>
    </row>
    <row r="6" spans="1:17">
      <c r="A6" s="100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7">
        <f>(D6-$C4)/$C4</f>
        <v>0.187183088</v>
      </c>
      <c r="K6" s="89">
        <v>0.12486399999999981</v>
      </c>
    </row>
    <row r="7" spans="1:17" ht="13.5" thickBot="1">
      <c r="A7" s="101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7">
        <f>(D7-$C4)/$C4</f>
        <v>0.187183088</v>
      </c>
      <c r="K7" s="89">
        <v>0.16985855999999991</v>
      </c>
      <c r="L7" s="102"/>
      <c r="M7" s="108"/>
      <c r="N7" s="108"/>
      <c r="O7" s="108"/>
      <c r="P7" s="108"/>
      <c r="Q7" s="108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9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7">
        <f>(D9-$C4)/$C4</f>
        <v>0.20499083431999998</v>
      </c>
      <c r="K9" s="89">
        <v>0.2166529023999999</v>
      </c>
    </row>
    <row r="10" spans="1:17">
      <c r="A10" s="100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7">
        <f>(D10-$C4)/$C4</f>
        <v>0.27006033937327995</v>
      </c>
      <c r="K10" s="89">
        <v>0.26531901849599993</v>
      </c>
    </row>
    <row r="11" spans="1:17">
      <c r="A11" s="100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7">
        <f>(D11-$C4)/$C4</f>
        <v>0.33140425376500937</v>
      </c>
      <c r="K11" s="89">
        <v>0.31593177923583993</v>
      </c>
    </row>
    <row r="12" spans="1:17" ht="13.5" thickBot="1">
      <c r="A12" s="101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7">
        <f>(D12-$C4)/$C4</f>
        <v>0.23288033898639857</v>
      </c>
      <c r="K12" s="89">
        <v>0.3685690504052736</v>
      </c>
      <c r="L12" s="102"/>
      <c r="M12" s="103"/>
      <c r="N12" s="103"/>
      <c r="O12" s="103"/>
      <c r="P12" s="103"/>
      <c r="Q12" s="103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9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7">
        <f>(D14-$C4)/$C4</f>
        <v>0.28552432946111778</v>
      </c>
      <c r="K14" s="89">
        <v>0.42331181242148452</v>
      </c>
    </row>
    <row r="15" spans="1:17">
      <c r="A15" s="100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7">
        <f>(D15-$C4)/$C4</f>
        <v>0.27973946997854271</v>
      </c>
      <c r="K15" s="89">
        <v>0.48024428491834398</v>
      </c>
    </row>
    <row r="16" spans="1:17">
      <c r="A16" s="100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7">
        <f>(D16-$C4)/$C4</f>
        <v>0.23801996325724212</v>
      </c>
      <c r="K16" s="89">
        <v>0.5394540563150777</v>
      </c>
    </row>
    <row r="17" spans="1:17" ht="13.5" thickBot="1">
      <c r="A17" s="101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7">
        <f>(D17-$C4)/$C4</f>
        <v>0.21325956399209736</v>
      </c>
      <c r="K17" s="89">
        <v>0.60103221856768074</v>
      </c>
      <c r="L17" s="104" t="s">
        <v>39</v>
      </c>
      <c r="M17" s="105"/>
      <c r="N17" s="105"/>
      <c r="O17" s="105"/>
      <c r="P17" s="105"/>
      <c r="Q17" s="105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>
      <c r="A19" s="99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93">
        <f>(D19-$C4)/$C4</f>
        <v>0.21777888380421859</v>
      </c>
      <c r="K19" s="92">
        <v>0.66507350731038783</v>
      </c>
    </row>
    <row r="20" spans="1:17" ht="15">
      <c r="A20" s="100"/>
      <c r="B20" s="81">
        <f>B19+7</f>
        <v>42974</v>
      </c>
      <c r="C20" s="32">
        <f>D19+G19-H19</f>
        <v>2435.5577676084372</v>
      </c>
      <c r="D20" s="17">
        <f>C20+(C20*0.04)</f>
        <v>2532.9800783127748</v>
      </c>
      <c r="E20" s="17">
        <f>C20/3250</f>
        <v>0.74940239003336528</v>
      </c>
      <c r="F20" s="28">
        <f>(D20-C20)/E20</f>
        <v>130.0000000000002</v>
      </c>
      <c r="G20" s="18"/>
      <c r="H20" s="18"/>
      <c r="I20" s="19">
        <f>E20*50/C20</f>
        <v>1.5384615384615385E-2</v>
      </c>
      <c r="J20" s="87"/>
      <c r="K20" s="89">
        <v>0.73167644760280337</v>
      </c>
    </row>
    <row r="21" spans="1:17">
      <c r="A21" s="100"/>
      <c r="B21" s="81">
        <f>B20+7</f>
        <v>42981</v>
      </c>
      <c r="C21" s="20">
        <f>D20+G20-H20</f>
        <v>2532.9800783127748</v>
      </c>
      <c r="D21" s="17">
        <f>C21+(C21*0.04)</f>
        <v>2634.2992814452859</v>
      </c>
      <c r="E21" s="17">
        <f>C21/3250</f>
        <v>0.77937848563469991</v>
      </c>
      <c r="F21" s="28">
        <f>(D21-C21)/E21</f>
        <v>130.00000000000017</v>
      </c>
      <c r="G21" s="18"/>
      <c r="H21" s="18"/>
      <c r="I21" s="19">
        <f>E21*50/C21</f>
        <v>1.5384615384615385E-2</v>
      </c>
      <c r="J21" s="87"/>
      <c r="K21" s="89">
        <v>0.80094350550691551</v>
      </c>
    </row>
    <row r="22" spans="1:17" ht="13.5" thickBot="1">
      <c r="A22" s="101"/>
      <c r="B22" s="81">
        <f>B21+7</f>
        <v>42988</v>
      </c>
      <c r="C22" s="20">
        <f>D21+G21-H21</f>
        <v>2634.2992814452859</v>
      </c>
      <c r="D22" s="17">
        <f>C22+(C22*0.04)</f>
        <v>2739.6712527030973</v>
      </c>
      <c r="E22" s="17">
        <f>C22/3250</f>
        <v>0.81055362506008799</v>
      </c>
      <c r="F22" s="28">
        <f>(D22-C22)/E22</f>
        <v>129.99999999999983</v>
      </c>
      <c r="G22" s="18"/>
      <c r="H22" s="18"/>
      <c r="I22" s="19">
        <f>E22*50/C22</f>
        <v>1.5384615384615385E-2</v>
      </c>
      <c r="J22" s="87"/>
      <c r="K22" s="89">
        <v>0.87298124572719216</v>
      </c>
      <c r="L22" s="102"/>
      <c r="M22" s="103"/>
      <c r="N22" s="103"/>
      <c r="O22" s="103"/>
      <c r="P22" s="103"/>
      <c r="Q22" s="103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9">
        <v>5</v>
      </c>
      <c r="B24" s="81">
        <f>B22+7</f>
        <v>42995</v>
      </c>
      <c r="C24" s="20">
        <f>D22+G22-H22</f>
        <v>2739.6712527030973</v>
      </c>
      <c r="D24" s="17">
        <f>C24+(C24*0.04)</f>
        <v>2849.2581028112213</v>
      </c>
      <c r="E24" s="17">
        <f>C24/3250</f>
        <v>0.84297577006249147</v>
      </c>
      <c r="F24" s="28">
        <f>(D24-C24)/E24</f>
        <v>130.0000000000002</v>
      </c>
      <c r="G24" s="18"/>
      <c r="H24" s="18"/>
      <c r="I24" s="19">
        <f>E24*50/C24</f>
        <v>1.5384615384615384E-2</v>
      </c>
      <c r="J24" s="87"/>
      <c r="K24" s="89">
        <v>0.94790049555627975</v>
      </c>
    </row>
    <row r="25" spans="1:17">
      <c r="A25" s="100"/>
      <c r="B25" s="81">
        <f>B24+7</f>
        <v>43002</v>
      </c>
      <c r="C25" s="20">
        <f>D24+G24-H24</f>
        <v>2849.2581028112213</v>
      </c>
      <c r="D25" s="17">
        <f>C25+(C25*0.04)</f>
        <v>2963.2284269236702</v>
      </c>
      <c r="E25" s="17">
        <f>C25/3250</f>
        <v>0.87669480086499119</v>
      </c>
      <c r="F25" s="28">
        <f>(D25-C25)/E25</f>
        <v>130.00000000000006</v>
      </c>
      <c r="G25" s="18"/>
      <c r="H25" s="18"/>
      <c r="I25" s="19">
        <f>E25*50/C25</f>
        <v>1.5384615384615385E-2</v>
      </c>
      <c r="J25" s="87"/>
      <c r="K25" s="89">
        <v>1.025816515378531</v>
      </c>
    </row>
    <row r="26" spans="1:17">
      <c r="A26" s="100"/>
      <c r="B26" s="81">
        <f>B25+7</f>
        <v>43009</v>
      </c>
      <c r="C26" s="20">
        <f>D25+G25-H25</f>
        <v>2963.2284269236702</v>
      </c>
      <c r="D26" s="17">
        <f>C26+(C26*0.04)</f>
        <v>3081.7575640006171</v>
      </c>
      <c r="E26" s="17">
        <f>C26/3250</f>
        <v>0.91176259289959083</v>
      </c>
      <c r="F26" s="28">
        <f>(D26-C26)/E26</f>
        <v>130.00000000000009</v>
      </c>
      <c r="G26" s="18"/>
      <c r="H26" s="18"/>
      <c r="I26" s="19">
        <f>E26*50/C26</f>
        <v>1.5384615384615384E-2</v>
      </c>
      <c r="J26" s="87"/>
      <c r="K26" s="89">
        <v>1.1068491759936723</v>
      </c>
    </row>
    <row r="27" spans="1:17" ht="13.5" thickBot="1">
      <c r="A27" s="101"/>
      <c r="B27" s="81">
        <f>B26+7</f>
        <v>43016</v>
      </c>
      <c r="C27" s="20">
        <f>D26+G26-H26</f>
        <v>3081.7575640006171</v>
      </c>
      <c r="D27" s="17">
        <f>C27+(C27*0.04)</f>
        <v>3205.027866560642</v>
      </c>
      <c r="E27" s="17">
        <f>C27/3250</f>
        <v>0.94823309661557453</v>
      </c>
      <c r="F27" s="28">
        <f>(D27-C27)/E27</f>
        <v>130.00000000000023</v>
      </c>
      <c r="G27" s="18"/>
      <c r="H27" s="18"/>
      <c r="I27" s="19">
        <f>E27*50/C27</f>
        <v>1.5384615384615385E-2</v>
      </c>
      <c r="J27" s="87"/>
      <c r="K27" s="89">
        <v>1.1911231430334193</v>
      </c>
      <c r="L27" s="102"/>
      <c r="M27" s="103"/>
      <c r="N27" s="103"/>
      <c r="O27" s="103"/>
      <c r="P27" s="103"/>
      <c r="Q27" s="103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9">
        <v>6</v>
      </c>
      <c r="B29" s="81">
        <f>B27+7</f>
        <v>43023</v>
      </c>
      <c r="C29" s="20">
        <f>D27+G27-H27</f>
        <v>3205.027866560642</v>
      </c>
      <c r="D29" s="17">
        <f>C29+(C29*0.04)</f>
        <v>3333.2289812230679</v>
      </c>
      <c r="E29" s="17">
        <f>C29/3250</f>
        <v>0.98616242048019753</v>
      </c>
      <c r="F29" s="28">
        <f>(D29-C29)/E29</f>
        <v>130.0000000000002</v>
      </c>
      <c r="G29" s="18"/>
      <c r="H29" s="18"/>
      <c r="I29" s="19">
        <f>E29*50/C29</f>
        <v>1.5384615384615385E-2</v>
      </c>
      <c r="J29" s="87"/>
      <c r="K29" s="89">
        <v>1.2787680687547558</v>
      </c>
    </row>
    <row r="30" spans="1:17">
      <c r="A30" s="100"/>
      <c r="B30" s="81">
        <f>B29+7</f>
        <v>43030</v>
      </c>
      <c r="C30" s="20">
        <f>D29+G29-H29</f>
        <v>3333.2289812230679</v>
      </c>
      <c r="D30" s="17">
        <f>C30+(C30*0.04)</f>
        <v>3466.5581404719906</v>
      </c>
      <c r="E30" s="17">
        <f>C30/3250</f>
        <v>1.0256089172994054</v>
      </c>
      <c r="F30" s="28">
        <f>(D30-C30)/E30</f>
        <v>129.99999999999997</v>
      </c>
      <c r="G30" s="18"/>
      <c r="H30" s="18"/>
      <c r="I30" s="19">
        <f>E30*50/C30</f>
        <v>1.5384615384615382E-2</v>
      </c>
      <c r="J30" s="87"/>
      <c r="K30" s="89">
        <v>1.369918791504946</v>
      </c>
    </row>
    <row r="31" spans="1:17">
      <c r="A31" s="100"/>
      <c r="B31" s="81">
        <f>B30+7</f>
        <v>43037</v>
      </c>
      <c r="C31" s="20">
        <f>D30+G30-H30</f>
        <v>3466.5581404719906</v>
      </c>
      <c r="D31" s="17">
        <f>C31+(C31*0.04)</f>
        <v>3605.2204660908701</v>
      </c>
      <c r="E31" s="17">
        <f>C31/3250</f>
        <v>1.0666332739913817</v>
      </c>
      <c r="F31" s="28">
        <f>(D31-C31)/E31</f>
        <v>129.99999999999991</v>
      </c>
      <c r="G31" s="18"/>
      <c r="H31" s="18"/>
      <c r="I31" s="19">
        <f>E31*50/C31</f>
        <v>1.5384615384615384E-2</v>
      </c>
      <c r="J31" s="87"/>
      <c r="K31" s="89">
        <v>1.464715543165144</v>
      </c>
    </row>
    <row r="32" spans="1:17" ht="13.5" thickBot="1">
      <c r="A32" s="101"/>
      <c r="B32" s="81">
        <f>B31+7</f>
        <v>43044</v>
      </c>
      <c r="C32" s="20">
        <f>D31+G31-H31</f>
        <v>3605.2204660908701</v>
      </c>
      <c r="D32" s="17">
        <f>C32+(C32*0.04)</f>
        <v>3749.429284734505</v>
      </c>
      <c r="E32" s="17">
        <f>C32/3250</f>
        <v>1.1092986049510369</v>
      </c>
      <c r="F32" s="28">
        <f>(D32-C32)/E32</f>
        <v>130.00000000000011</v>
      </c>
      <c r="G32" s="18"/>
      <c r="H32" s="80">
        <f>(D32-C19)*0.35</f>
        <v>507.80306330094896</v>
      </c>
      <c r="I32" s="19">
        <f>E32*50/C32</f>
        <v>1.5384615384615385E-2</v>
      </c>
      <c r="J32" s="87"/>
      <c r="K32" s="89">
        <v>1.5633041648917496</v>
      </c>
      <c r="L32" s="104" t="s">
        <v>38</v>
      </c>
      <c r="M32" s="105"/>
      <c r="N32" s="105"/>
      <c r="O32" s="105"/>
      <c r="P32" s="105"/>
      <c r="Q32" s="105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9">
        <v>7</v>
      </c>
      <c r="B34" s="81">
        <f>B32+7</f>
        <v>43051</v>
      </c>
      <c r="C34" s="20">
        <f>D32+G32-H32</f>
        <v>3241.6262214335561</v>
      </c>
      <c r="D34" s="17">
        <f>C34+(C34*0.04)</f>
        <v>3371.2912702908984</v>
      </c>
      <c r="E34" s="17">
        <f>C34/3250</f>
        <v>0.99742345274878652</v>
      </c>
      <c r="F34" s="28">
        <f>(D34-C34)/E34</f>
        <v>130.00000000000006</v>
      </c>
      <c r="G34" s="18"/>
      <c r="H34" s="18"/>
      <c r="I34" s="19">
        <f>E34*50/C34</f>
        <v>1.5384615384615385E-2</v>
      </c>
      <c r="J34" s="87"/>
      <c r="K34" s="89">
        <v>1.6658363314874196</v>
      </c>
    </row>
    <row r="35" spans="1:17">
      <c r="A35" s="100"/>
      <c r="B35" s="81">
        <f>B34+7</f>
        <v>43058</v>
      </c>
      <c r="C35" s="20">
        <f>D34+G34-H34</f>
        <v>3371.2912702908984</v>
      </c>
      <c r="D35" s="17">
        <f>C35+(C35*0.04)</f>
        <v>3506.1429211025343</v>
      </c>
      <c r="E35" s="17">
        <f>C35/3250</f>
        <v>1.0373203908587381</v>
      </c>
      <c r="F35" s="28">
        <f>(D35-C35)/E35</f>
        <v>129.99999999999991</v>
      </c>
      <c r="G35" s="18"/>
      <c r="H35" s="18"/>
      <c r="I35" s="19">
        <f>E35*50/C35</f>
        <v>1.5384615384615385E-2</v>
      </c>
      <c r="J35" s="87"/>
      <c r="K35" s="89">
        <v>1.7724697847469164</v>
      </c>
    </row>
    <row r="36" spans="1:17">
      <c r="A36" s="100"/>
      <c r="B36" s="81">
        <f>B35+7</f>
        <v>43065</v>
      </c>
      <c r="C36" s="20">
        <f>D35+G35-H35</f>
        <v>3506.1429211025343</v>
      </c>
      <c r="D36" s="17">
        <f>C36+(C36*0.04)</f>
        <v>3646.3886379466358</v>
      </c>
      <c r="E36" s="17">
        <f>C36/3250</f>
        <v>1.0788132064930875</v>
      </c>
      <c r="F36" s="28">
        <f>(D36-C36)/E36</f>
        <v>130.00000000000009</v>
      </c>
      <c r="G36" s="18"/>
      <c r="H36" s="18"/>
      <c r="I36" s="19">
        <f>E36*50/C36</f>
        <v>1.5384615384615385E-2</v>
      </c>
      <c r="J36" s="87"/>
      <c r="K36" s="89">
        <v>1.8833685761367933</v>
      </c>
    </row>
    <row r="37" spans="1:17" ht="13.5" thickBot="1">
      <c r="A37" s="101"/>
      <c r="B37" s="81">
        <f>B36+7</f>
        <v>43072</v>
      </c>
      <c r="C37" s="20">
        <f>D36+G36-H36</f>
        <v>3646.3886379466358</v>
      </c>
      <c r="D37" s="17">
        <f>C37+(C37*0.04)</f>
        <v>3792.244183464501</v>
      </c>
      <c r="E37" s="17">
        <f>C37/3250</f>
        <v>1.1219657347528109</v>
      </c>
      <c r="F37" s="28">
        <f>(D37-C37)/E37</f>
        <v>129.99999999999986</v>
      </c>
      <c r="G37" s="80"/>
      <c r="H37" s="80"/>
      <c r="I37" s="19">
        <f>E37*50/C37</f>
        <v>1.5384615384615384E-2</v>
      </c>
      <c r="J37" s="87"/>
      <c r="K37" s="89">
        <v>1.9987033191822652</v>
      </c>
      <c r="L37" s="102"/>
      <c r="M37" s="103"/>
      <c r="N37" s="103"/>
      <c r="O37" s="103"/>
      <c r="P37" s="103"/>
      <c r="Q37" s="103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9">
        <v>8</v>
      </c>
      <c r="B39" s="81">
        <f>B37+7</f>
        <v>43079</v>
      </c>
      <c r="C39" s="20">
        <f>D37+G37-H37</f>
        <v>3792.244183464501</v>
      </c>
      <c r="D39" s="17">
        <f>C39+(C39*0.04)</f>
        <v>3943.9339508030812</v>
      </c>
      <c r="E39" s="17">
        <f>C39/3250</f>
        <v>1.1668443641429234</v>
      </c>
      <c r="F39" s="28">
        <f>(D39-C39)/E39</f>
        <v>130.00000000000011</v>
      </c>
      <c r="G39" s="18"/>
      <c r="H39" s="18"/>
      <c r="I39" s="19">
        <f>E39*50/C39</f>
        <v>1.5384615384615384E-2</v>
      </c>
      <c r="J39" s="87"/>
      <c r="K39" s="89">
        <v>2.1186514519495558</v>
      </c>
    </row>
    <row r="40" spans="1:17">
      <c r="A40" s="100"/>
      <c r="B40" s="81">
        <f>B39+7</f>
        <v>43086</v>
      </c>
      <c r="C40" s="20">
        <f>D39+G39-H39</f>
        <v>3943.9339508030812</v>
      </c>
      <c r="D40" s="17">
        <f>C40+(C40*0.04)</f>
        <v>4101.6913088352048</v>
      </c>
      <c r="E40" s="17">
        <f>C40/3250</f>
        <v>1.2135181387086404</v>
      </c>
      <c r="F40" s="28">
        <f>(D40-C40)/E40</f>
        <v>130.00000000000031</v>
      </c>
      <c r="G40" s="18"/>
      <c r="H40" s="18"/>
      <c r="I40" s="19">
        <f>E40*50/C40</f>
        <v>1.5384615384615385E-2</v>
      </c>
      <c r="J40" s="87"/>
      <c r="K40" s="89">
        <v>2.2433975100275378</v>
      </c>
    </row>
    <row r="41" spans="1:17">
      <c r="A41" s="100"/>
      <c r="B41" s="81">
        <f>B40+7</f>
        <v>43093</v>
      </c>
      <c r="C41" s="20">
        <f>D40+G40-H40</f>
        <v>4101.6913088352048</v>
      </c>
      <c r="D41" s="17">
        <f>C41+(C41*0.04)</f>
        <v>4265.7589611886133</v>
      </c>
      <c r="E41" s="17">
        <f>C41/3250</f>
        <v>1.2620588642569861</v>
      </c>
      <c r="F41" s="28">
        <f>(D41-C41)/E41</f>
        <v>130.0000000000002</v>
      </c>
      <c r="G41" s="18"/>
      <c r="H41" s="18"/>
      <c r="I41" s="19">
        <f>E41*50/C41</f>
        <v>1.5384615384615384E-2</v>
      </c>
      <c r="J41" s="87"/>
      <c r="K41" s="89">
        <v>2.3731334104286392</v>
      </c>
    </row>
    <row r="42" spans="1:17" ht="13.5" thickBot="1">
      <c r="A42" s="101"/>
      <c r="B42" s="81">
        <f>B41+7</f>
        <v>43100</v>
      </c>
      <c r="C42" s="20">
        <f>D41+G41-H41</f>
        <v>4265.7589611886133</v>
      </c>
      <c r="D42" s="17">
        <f>C42+(C42*0.04)</f>
        <v>4436.3893196361578</v>
      </c>
      <c r="E42" s="17">
        <f>C42/3250</f>
        <v>1.3125412188272656</v>
      </c>
      <c r="F42" s="28">
        <f>(D42-C42)/E42</f>
        <v>129.99999999999997</v>
      </c>
      <c r="G42" s="80"/>
      <c r="H42" s="80"/>
      <c r="I42" s="19">
        <f>E42*50/C42</f>
        <v>1.5384615384615385E-2</v>
      </c>
      <c r="J42" s="87"/>
      <c r="K42" s="89">
        <v>2.5080587468457849</v>
      </c>
      <c r="L42" s="102"/>
      <c r="M42" s="103"/>
      <c r="N42" s="103"/>
      <c r="O42" s="103"/>
      <c r="P42" s="103"/>
      <c r="Q42" s="103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9">
        <v>9</v>
      </c>
      <c r="B44" s="81">
        <f>B42+7</f>
        <v>43107</v>
      </c>
      <c r="C44" s="20">
        <f>D42+G42-H42</f>
        <v>4436.3893196361578</v>
      </c>
      <c r="D44" s="17">
        <f>C44+(C44*0.04)</f>
        <v>4613.8448924216045</v>
      </c>
      <c r="E44" s="17">
        <f>C44/3250</f>
        <v>1.3650428675803563</v>
      </c>
      <c r="F44" s="28">
        <f>(D44-C44)/E44</f>
        <v>130.00000000000031</v>
      </c>
      <c r="G44" s="18"/>
      <c r="H44" s="18"/>
      <c r="I44" s="19">
        <f>E44*50/C44</f>
        <v>1.5384615384615384E-2</v>
      </c>
      <c r="J44" s="87"/>
      <c r="K44" s="89">
        <v>2.648381096719616</v>
      </c>
    </row>
    <row r="45" spans="1:17">
      <c r="A45" s="100"/>
      <c r="B45" s="81">
        <f>B44+7</f>
        <v>43114</v>
      </c>
      <c r="C45" s="20">
        <f>D44+G44-H44</f>
        <v>4613.8448924216045</v>
      </c>
      <c r="D45" s="17">
        <f>C45+(C45*0.04)</f>
        <v>4798.3986881184683</v>
      </c>
      <c r="E45" s="17">
        <f>C45/3250</f>
        <v>1.4196445822835706</v>
      </c>
      <c r="F45" s="28">
        <f>(D45-C45)/E45</f>
        <v>129.99999999999969</v>
      </c>
      <c r="G45" s="18"/>
      <c r="H45" s="18"/>
      <c r="I45" s="19">
        <f>E45*50/C45</f>
        <v>1.5384615384615382E-2</v>
      </c>
      <c r="J45" s="87"/>
      <c r="K45" s="89">
        <v>2.7943163405884008</v>
      </c>
    </row>
    <row r="46" spans="1:17">
      <c r="A46" s="100"/>
      <c r="B46" s="81">
        <f>B45+7</f>
        <v>43121</v>
      </c>
      <c r="C46" s="20">
        <f>D45+G45-H45</f>
        <v>4798.3986881184683</v>
      </c>
      <c r="D46" s="17">
        <f>C46+(C46*0.04)</f>
        <v>4990.3346356432066</v>
      </c>
      <c r="E46" s="17">
        <f>C46/3250</f>
        <v>1.4764303655749134</v>
      </c>
      <c r="F46" s="28">
        <f>(D46-C46)/E46</f>
        <v>129.99999999999974</v>
      </c>
      <c r="G46" s="18"/>
      <c r="H46" s="18"/>
      <c r="I46" s="19">
        <f>E46*50/C46</f>
        <v>1.5384615384615385E-2</v>
      </c>
      <c r="J46" s="87"/>
      <c r="K46" s="89">
        <v>2.9460889942119364</v>
      </c>
    </row>
    <row r="47" spans="1:17" ht="13.5" thickBot="1">
      <c r="A47" s="101"/>
      <c r="B47" s="81">
        <f>B46+7</f>
        <v>43128</v>
      </c>
      <c r="C47" s="20">
        <f>D46+G46-H46</f>
        <v>4990.3346356432066</v>
      </c>
      <c r="D47" s="17">
        <f>C47+(C47*0.04)</f>
        <v>5189.9480210689353</v>
      </c>
      <c r="E47" s="17">
        <f>C47/3250</f>
        <v>1.5354875801979098</v>
      </c>
      <c r="F47" s="28">
        <f>(D47-C47)/E47</f>
        <v>130.00000000000026</v>
      </c>
      <c r="G47" s="80"/>
      <c r="H47" s="80">
        <f>(D47-C34)*0.35</f>
        <v>681.91262987238269</v>
      </c>
      <c r="I47" s="19">
        <f>E47*50/C47</f>
        <v>1.5384615384615384E-2</v>
      </c>
      <c r="J47" s="87"/>
      <c r="K47" s="89">
        <v>3.1039325539804139</v>
      </c>
      <c r="L47" s="104" t="s">
        <v>38</v>
      </c>
      <c r="M47" s="105"/>
      <c r="N47" s="105"/>
      <c r="O47" s="105"/>
      <c r="P47" s="105"/>
      <c r="Q47" s="105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9">
        <v>10</v>
      </c>
      <c r="B49" s="81">
        <f>B47+7</f>
        <v>43135</v>
      </c>
      <c r="C49" s="20">
        <f>D47+G47-H47</f>
        <v>4508.0353911965522</v>
      </c>
      <c r="D49" s="17">
        <f>C49+(C49*0.04)</f>
        <v>4688.3568068444147</v>
      </c>
      <c r="E49" s="17">
        <f>C49/3250</f>
        <v>1.3870878126758621</v>
      </c>
      <c r="F49" s="28">
        <f>(D49-C49)/E49</f>
        <v>130.00000000000031</v>
      </c>
      <c r="G49" s="18"/>
      <c r="H49" s="18"/>
      <c r="I49" s="19">
        <f>E49*50/C49</f>
        <v>1.5384615384615382E-2</v>
      </c>
      <c r="J49" s="87"/>
      <c r="K49" s="89">
        <v>3.2680898561396305</v>
      </c>
    </row>
    <row r="50" spans="1:17">
      <c r="A50" s="100"/>
      <c r="B50" s="81">
        <f>B49+7</f>
        <v>43142</v>
      </c>
      <c r="C50" s="20">
        <f>D49+G49-H49</f>
        <v>4688.3568068444147</v>
      </c>
      <c r="D50" s="17">
        <f>C50+(C50*0.04)</f>
        <v>4875.8910791181916</v>
      </c>
      <c r="E50" s="17">
        <f>C50/3250</f>
        <v>1.4425713251828969</v>
      </c>
      <c r="F50" s="28">
        <f>(D50-C50)/E50</f>
        <v>130.0000000000002</v>
      </c>
      <c r="G50" s="18"/>
      <c r="H50" s="18"/>
      <c r="I50" s="19">
        <f>E50*50/C50</f>
        <v>1.5384615384615385E-2</v>
      </c>
      <c r="J50" s="87"/>
      <c r="K50" s="89">
        <v>3.4388134503852159</v>
      </c>
    </row>
    <row r="51" spans="1:17">
      <c r="A51" s="100"/>
      <c r="B51" s="81">
        <f>B50+7</f>
        <v>43149</v>
      </c>
      <c r="C51" s="20">
        <f>D50+G50-H50</f>
        <v>4875.8910791181916</v>
      </c>
      <c r="D51" s="17">
        <f>C51+(C51*0.04)</f>
        <v>5070.9267222829194</v>
      </c>
      <c r="E51" s="17">
        <f>C51/3250</f>
        <v>1.5002741781902127</v>
      </c>
      <c r="F51" s="28">
        <f>(D51-C51)/E51</f>
        <v>130.00000000000014</v>
      </c>
      <c r="G51" s="18"/>
      <c r="H51" s="18"/>
      <c r="I51" s="19">
        <f>E51*50/C51</f>
        <v>1.5384615384615385E-2</v>
      </c>
      <c r="J51" s="87"/>
      <c r="K51" s="89">
        <v>3.6163659884006245</v>
      </c>
    </row>
    <row r="52" spans="1:17" ht="13.5" thickBot="1">
      <c r="A52" s="101"/>
      <c r="B52" s="81">
        <f>B51+7</f>
        <v>43156</v>
      </c>
      <c r="C52" s="20">
        <f>D51+G51-H51</f>
        <v>5070.9267222829194</v>
      </c>
      <c r="D52" s="17">
        <f>C52+(C52*0.04)</f>
        <v>5273.7637911742358</v>
      </c>
      <c r="E52" s="17">
        <f>C52/3250</f>
        <v>1.5602851453178213</v>
      </c>
      <c r="F52" s="28">
        <f>(D52-C52)/E52</f>
        <v>129.9999999999998</v>
      </c>
      <c r="G52" s="80"/>
      <c r="H52" s="80"/>
      <c r="I52" s="19">
        <f>E52*50/C52</f>
        <v>1.5384615384615384E-2</v>
      </c>
      <c r="J52" s="87"/>
      <c r="K52" s="89">
        <v>3.8010206279366492</v>
      </c>
      <c r="L52" s="102"/>
      <c r="M52" s="103"/>
      <c r="N52" s="103"/>
      <c r="O52" s="103"/>
      <c r="P52" s="103"/>
      <c r="Q52" s="103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9">
        <v>11</v>
      </c>
      <c r="B54" s="81">
        <f>B52+7</f>
        <v>43163</v>
      </c>
      <c r="C54" s="20">
        <f>D52+G52-H52</f>
        <v>5273.7637911742358</v>
      </c>
      <c r="D54" s="17">
        <f>C54+(C54*0.04)</f>
        <v>5484.7143428212057</v>
      </c>
      <c r="E54" s="17">
        <f>C54/3250</f>
        <v>1.622696551130534</v>
      </c>
      <c r="F54" s="28">
        <f>(D54-C54)/E54</f>
        <v>130.00000000000028</v>
      </c>
      <c r="G54" s="18"/>
      <c r="H54" s="18"/>
      <c r="I54" s="19">
        <f>E54*50/C54</f>
        <v>1.5384615384615384E-2</v>
      </c>
      <c r="J54" s="87"/>
      <c r="K54" s="89">
        <v>3.9930614530541151</v>
      </c>
    </row>
    <row r="55" spans="1:17">
      <c r="A55" s="100"/>
      <c r="B55" s="81">
        <f>B54+7</f>
        <v>43170</v>
      </c>
      <c r="C55" s="20">
        <f>D54+G54-H54</f>
        <v>5484.7143428212057</v>
      </c>
      <c r="D55" s="17">
        <f>C55+(C55*0.04)</f>
        <v>5704.1029165340542</v>
      </c>
      <c r="E55" s="17">
        <f>C55/3250</f>
        <v>1.6876044131757557</v>
      </c>
      <c r="F55" s="28">
        <f>(D55-C55)/E55</f>
        <v>130.00000000000014</v>
      </c>
      <c r="G55" s="18"/>
      <c r="H55" s="18"/>
      <c r="I55" s="19">
        <f>E55*50/C55</f>
        <v>1.5384615384615387E-2</v>
      </c>
      <c r="J55" s="87"/>
      <c r="K55" s="89">
        <v>4.1927839111762797</v>
      </c>
    </row>
    <row r="56" spans="1:17">
      <c r="A56" s="100"/>
      <c r="B56" s="81">
        <f>B55+7</f>
        <v>43177</v>
      </c>
      <c r="C56" s="20">
        <f>D55+G55-H55</f>
        <v>5704.1029165340542</v>
      </c>
      <c r="D56" s="17">
        <f>C56+(C56*0.04)</f>
        <v>5932.2670331954159</v>
      </c>
      <c r="E56" s="17">
        <f>C56/3250</f>
        <v>1.7551085897027858</v>
      </c>
      <c r="F56" s="28">
        <f>(D56-C56)/E56</f>
        <v>129.99999999999974</v>
      </c>
      <c r="G56" s="18"/>
      <c r="H56" s="18"/>
      <c r="I56" s="19">
        <f>E56*50/C56</f>
        <v>1.5384615384615384E-2</v>
      </c>
      <c r="J56" s="87"/>
      <c r="K56" s="89">
        <v>4.4004952676233309</v>
      </c>
    </row>
    <row r="57" spans="1:17" ht="13.5" thickBot="1">
      <c r="A57" s="101"/>
      <c r="B57" s="81">
        <f>B56+7</f>
        <v>43184</v>
      </c>
      <c r="C57" s="20">
        <f>D56+G56-H56</f>
        <v>5932.2670331954159</v>
      </c>
      <c r="D57" s="17">
        <f>C57+(C57*0.04)</f>
        <v>6169.5577145232328</v>
      </c>
      <c r="E57" s="17">
        <f>C57/3250</f>
        <v>1.8253129332908973</v>
      </c>
      <c r="F57" s="28">
        <f>(D57-C57)/E57</f>
        <v>130.00000000000011</v>
      </c>
      <c r="G57" s="80"/>
      <c r="H57" s="80"/>
      <c r="I57" s="19">
        <f>E57*50/C57</f>
        <v>1.5384615384615384E-2</v>
      </c>
      <c r="J57" s="87"/>
      <c r="K57" s="89">
        <v>4.6165150783282645</v>
      </c>
      <c r="L57" s="102"/>
      <c r="M57" s="103"/>
      <c r="N57" s="103"/>
      <c r="O57" s="103"/>
      <c r="P57" s="103"/>
      <c r="Q57" s="103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9">
        <v>12</v>
      </c>
      <c r="B59" s="81">
        <f>B57+7</f>
        <v>43191</v>
      </c>
      <c r="C59" s="20">
        <f>D57+G57-H57</f>
        <v>6169.5577145232328</v>
      </c>
      <c r="D59" s="17">
        <f>C59+(C59*0.04)</f>
        <v>6416.3400231041624</v>
      </c>
      <c r="E59" s="17">
        <f>C59/3250</f>
        <v>1.8983254506225331</v>
      </c>
      <c r="F59" s="28">
        <f>(D59-C59)/E59</f>
        <v>130.00000000000014</v>
      </c>
      <c r="G59" s="18"/>
      <c r="H59" s="18"/>
      <c r="I59" s="19">
        <f>E59*50/C59</f>
        <v>1.5384615384615384E-2</v>
      </c>
      <c r="J59" s="87"/>
      <c r="K59" s="89">
        <v>4.8411756814613947</v>
      </c>
    </row>
    <row r="60" spans="1:17">
      <c r="A60" s="100"/>
      <c r="B60" s="81">
        <f>B59+7</f>
        <v>43198</v>
      </c>
      <c r="C60" s="20">
        <f>D59+G59-H59</f>
        <v>6416.3400231041624</v>
      </c>
      <c r="D60" s="17">
        <f>C60+(C60*0.04)</f>
        <v>6672.9936240283287</v>
      </c>
      <c r="E60" s="17">
        <f>C60/3250</f>
        <v>1.9742584686474345</v>
      </c>
      <c r="F60" s="28">
        <f>(D60-C60)/E60</f>
        <v>129.99999999999991</v>
      </c>
      <c r="G60" s="18"/>
      <c r="H60" s="18"/>
      <c r="I60" s="19">
        <f>E60*50/C60</f>
        <v>1.5384615384615384E-2</v>
      </c>
      <c r="J60" s="87"/>
      <c r="K60" s="89">
        <v>5.0748227087198501</v>
      </c>
    </row>
    <row r="61" spans="1:17">
      <c r="A61" s="100"/>
      <c r="B61" s="81">
        <f>B60+7</f>
        <v>43205</v>
      </c>
      <c r="C61" s="20">
        <f>D60+G60-H60</f>
        <v>6672.9936240283287</v>
      </c>
      <c r="D61" s="17">
        <f>C61+(C61*0.04)</f>
        <v>6939.9133689894616</v>
      </c>
      <c r="E61" s="17">
        <f>C61/3250</f>
        <v>2.053228807393332</v>
      </c>
      <c r="F61" s="28">
        <f>(D61-C61)/E61</f>
        <v>129.99999999999986</v>
      </c>
      <c r="G61" s="18"/>
      <c r="H61" s="18"/>
      <c r="I61" s="19">
        <f>E61*50/C61</f>
        <v>1.5384615384615387E-2</v>
      </c>
      <c r="J61" s="87"/>
      <c r="K61" s="89">
        <v>5.3178156170686446</v>
      </c>
    </row>
    <row r="62" spans="1:17" ht="13.5" thickBot="1">
      <c r="A62" s="101"/>
      <c r="B62" s="81">
        <f>B61+7</f>
        <v>43212</v>
      </c>
      <c r="C62" s="20">
        <f>D61+G61-H61</f>
        <v>6939.9133689894616</v>
      </c>
      <c r="D62" s="17">
        <f>C62+(C62*0.04)</f>
        <v>7217.5099037490399</v>
      </c>
      <c r="E62" s="17">
        <f>C62/3250</f>
        <v>2.1353579596890651</v>
      </c>
      <c r="F62" s="28">
        <f>(D62-C62)/E62</f>
        <v>129.99999999999997</v>
      </c>
      <c r="G62" s="80"/>
      <c r="H62" s="80">
        <f>(D62-C49)*0.35</f>
        <v>948.31607939337061</v>
      </c>
      <c r="I62" s="19">
        <f>E62*50/C62</f>
        <v>1.5384615384615385E-2</v>
      </c>
      <c r="J62" s="87"/>
      <c r="K62" s="89">
        <v>5.5705282417513899</v>
      </c>
      <c r="L62" s="104" t="s">
        <v>38</v>
      </c>
      <c r="M62" s="105"/>
      <c r="N62" s="105"/>
      <c r="O62" s="105"/>
      <c r="P62" s="105"/>
      <c r="Q62" s="105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9">
        <v>13</v>
      </c>
      <c r="B64" s="81">
        <f>B62+7</f>
        <v>43219</v>
      </c>
      <c r="C64" s="20">
        <f>D62+G62-H62</f>
        <v>6269.1938243556697</v>
      </c>
      <c r="D64" s="17">
        <f>C64+(C64*0.04)</f>
        <v>6519.9615773298965</v>
      </c>
      <c r="E64" s="17">
        <f>C64/3250</f>
        <v>1.9289827151863599</v>
      </c>
      <c r="F64" s="28">
        <f>(D64-C64)/E64</f>
        <v>130.00000000000003</v>
      </c>
      <c r="G64" s="17"/>
      <c r="H64" s="79"/>
      <c r="I64" s="19">
        <f>E64*50/C64</f>
        <v>1.5384615384615385E-2</v>
      </c>
      <c r="J64" s="87"/>
      <c r="K64" s="89">
        <v>5.8333493714214457</v>
      </c>
    </row>
    <row r="65" spans="1:17">
      <c r="A65" s="100"/>
      <c r="B65" s="81">
        <f>B64+7</f>
        <v>43226</v>
      </c>
      <c r="C65" s="20">
        <f>D64+G64-H64</f>
        <v>6519.9615773298965</v>
      </c>
      <c r="D65" s="17">
        <f>C65+(C65*0.04)</f>
        <v>6780.7600404230925</v>
      </c>
      <c r="E65" s="17">
        <f>C65/3250</f>
        <v>2.0061420237938141</v>
      </c>
      <c r="F65" s="28">
        <f>(D65-C65)/E65</f>
        <v>130.00000000000009</v>
      </c>
      <c r="G65" s="17"/>
      <c r="H65" s="79"/>
      <c r="I65" s="19">
        <f>E65*50/C65</f>
        <v>1.5384615384615384E-2</v>
      </c>
      <c r="J65" s="87"/>
      <c r="K65" s="89">
        <v>6.1066833462783032</v>
      </c>
    </row>
    <row r="66" spans="1:17">
      <c r="A66" s="100"/>
      <c r="B66" s="81">
        <f>B65+7</f>
        <v>43233</v>
      </c>
      <c r="C66" s="20">
        <f>D65+G65-H65</f>
        <v>6780.7600404230925</v>
      </c>
      <c r="D66" s="17">
        <f>C66+(C66*0.04)</f>
        <v>7051.9904420400162</v>
      </c>
      <c r="E66" s="17">
        <f>C66/3250</f>
        <v>2.086387704745567</v>
      </c>
      <c r="F66" s="28">
        <f>(D66-C66)/E66</f>
        <v>130</v>
      </c>
      <c r="G66" s="17"/>
      <c r="H66" s="79"/>
      <c r="I66" s="19">
        <f>E66*50/C66</f>
        <v>1.5384615384615385E-2</v>
      </c>
      <c r="J66" s="87"/>
      <c r="K66" s="89">
        <v>6.3909506801294356</v>
      </c>
    </row>
    <row r="67" spans="1:17" ht="13.5" thickBot="1">
      <c r="A67" s="101"/>
      <c r="B67" s="81">
        <f>B66+7</f>
        <v>43240</v>
      </c>
      <c r="C67" s="20">
        <f>D66+G66-H66</f>
        <v>7051.9904420400162</v>
      </c>
      <c r="D67" s="17">
        <f>C67+(C67*0.04)</f>
        <v>7334.0700597216164</v>
      </c>
      <c r="E67" s="17">
        <f>C67/3250</f>
        <v>2.1698432129353895</v>
      </c>
      <c r="F67" s="28">
        <f>(D67-C67)/E67</f>
        <v>129.9999999999998</v>
      </c>
      <c r="G67" s="80"/>
      <c r="H67" s="80"/>
      <c r="I67" s="19">
        <f>E67*50/C67</f>
        <v>1.5384615384615384E-2</v>
      </c>
      <c r="J67" s="87"/>
      <c r="K67" s="89">
        <v>6.6865887073346126</v>
      </c>
      <c r="L67" s="102"/>
      <c r="M67" s="103"/>
      <c r="N67" s="103"/>
      <c r="O67" s="103"/>
      <c r="P67" s="103"/>
      <c r="Q67" s="103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9">
        <v>14</v>
      </c>
      <c r="B69" s="81">
        <f>B67+7</f>
        <v>43247</v>
      </c>
      <c r="C69" s="20">
        <f>D67+G67-H67</f>
        <v>7334.0700597216164</v>
      </c>
      <c r="D69" s="17">
        <f>C69+(C69*0.04)</f>
        <v>7627.4328621104814</v>
      </c>
      <c r="E69" s="17">
        <f>C69/3250</f>
        <v>2.2566369414528049</v>
      </c>
      <c r="F69" s="28">
        <f>(D69-C69)/E69</f>
        <v>130.00000000000017</v>
      </c>
      <c r="G69" s="18"/>
      <c r="H69" s="18"/>
      <c r="I69" s="19">
        <f>E69*50/C69</f>
        <v>1.5384615384615384E-2</v>
      </c>
      <c r="J69" s="87"/>
      <c r="K69" s="89">
        <v>6.9940522556279978</v>
      </c>
    </row>
    <row r="70" spans="1:17">
      <c r="A70" s="100"/>
      <c r="B70" s="81">
        <f>B69+7</f>
        <v>43254</v>
      </c>
      <c r="C70" s="20">
        <f>D69+G69-H69</f>
        <v>7627.4328621104814</v>
      </c>
      <c r="D70" s="17">
        <f>C70+(C70*0.04)</f>
        <v>7932.5301765949007</v>
      </c>
      <c r="E70" s="17">
        <f>C70/3250</f>
        <v>2.3469024191109176</v>
      </c>
      <c r="F70" s="28">
        <f>(D70-C70)/E70</f>
        <v>130</v>
      </c>
      <c r="G70" s="18"/>
      <c r="H70" s="18"/>
      <c r="I70" s="19">
        <f>E70*50/C70</f>
        <v>1.5384615384615385E-2</v>
      </c>
      <c r="J70" s="87"/>
      <c r="K70" s="89">
        <v>7.3138143458531175</v>
      </c>
    </row>
    <row r="71" spans="1:17">
      <c r="A71" s="100"/>
      <c r="B71" s="81">
        <f>B70+7</f>
        <v>43261</v>
      </c>
      <c r="C71" s="20">
        <f>D70+G70-H70</f>
        <v>7932.5301765949007</v>
      </c>
      <c r="D71" s="17">
        <f>C71+(C71*0.04)</f>
        <v>8249.8313836586967</v>
      </c>
      <c r="E71" s="17">
        <f>C71/3250</f>
        <v>2.4407785158753539</v>
      </c>
      <c r="F71" s="28">
        <f>(D71-C71)/E71</f>
        <v>130</v>
      </c>
      <c r="G71" s="18"/>
      <c r="H71" s="18"/>
      <c r="I71" s="19">
        <f>E71*50/C71</f>
        <v>1.5384615384615382E-2</v>
      </c>
      <c r="J71" s="87"/>
      <c r="K71" s="89">
        <v>7.6463669196872415</v>
      </c>
    </row>
    <row r="72" spans="1:17" ht="13.5" thickBot="1">
      <c r="A72" s="101"/>
      <c r="B72" s="81">
        <f>B71+7</f>
        <v>43268</v>
      </c>
      <c r="C72" s="20">
        <f>D71+G71-H71</f>
        <v>8249.8313836586967</v>
      </c>
      <c r="D72" s="17">
        <f>C72+(C72*0.04)</f>
        <v>8579.8246390050444</v>
      </c>
      <c r="E72" s="17">
        <f>C72/3250</f>
        <v>2.5384096565103684</v>
      </c>
      <c r="F72" s="28">
        <f>(D72-C72)/E72</f>
        <v>129.99999999999994</v>
      </c>
      <c r="G72" s="80"/>
      <c r="H72" s="80"/>
      <c r="I72" s="19">
        <f>E72*50/C72</f>
        <v>1.5384615384615385E-2</v>
      </c>
      <c r="J72" s="87"/>
      <c r="K72" s="89">
        <v>7.9922215964747316</v>
      </c>
      <c r="L72" s="102"/>
      <c r="M72" s="103"/>
      <c r="N72" s="103"/>
      <c r="O72" s="103"/>
      <c r="P72" s="103"/>
      <c r="Q72" s="103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9">
        <v>15</v>
      </c>
      <c r="B74" s="81">
        <f>B72+7</f>
        <v>43275</v>
      </c>
      <c r="C74" s="20">
        <f>D72+G72-H72</f>
        <v>8579.8246390050444</v>
      </c>
      <c r="D74" s="17">
        <f>C74+(C74*0.04)</f>
        <v>8923.0176245652456</v>
      </c>
      <c r="E74" s="17">
        <f>C74/3250</f>
        <v>2.639946042770783</v>
      </c>
      <c r="F74" s="28">
        <f>(D74-C74)/E74</f>
        <v>129.99999999999974</v>
      </c>
      <c r="G74" s="18"/>
      <c r="H74" s="18"/>
      <c r="I74" s="19">
        <f>E74*50/C74</f>
        <v>1.5384615384615384E-2</v>
      </c>
      <c r="J74" s="87"/>
      <c r="K74" s="89">
        <v>8.3519104603337215</v>
      </c>
    </row>
    <row r="75" spans="1:17">
      <c r="A75" s="100"/>
      <c r="B75" s="81">
        <f>B74+7</f>
        <v>43282</v>
      </c>
      <c r="C75" s="20">
        <f>D74+G74-H74</f>
        <v>8923.0176245652456</v>
      </c>
      <c r="D75" s="17">
        <f>C75+(C75*0.04)</f>
        <v>9279.9383295478547</v>
      </c>
      <c r="E75" s="17">
        <f>C75/3250</f>
        <v>2.7455438844816142</v>
      </c>
      <c r="F75" s="28">
        <f>(D75-C75)/E75</f>
        <v>129.99999999999972</v>
      </c>
      <c r="G75" s="18"/>
      <c r="H75" s="18"/>
      <c r="I75" s="19">
        <f>E75*50/C75</f>
        <v>1.5384615384615385E-2</v>
      </c>
      <c r="J75" s="87"/>
      <c r="K75" s="89">
        <v>8.7259868787470722</v>
      </c>
    </row>
    <row r="76" spans="1:17">
      <c r="A76" s="100"/>
      <c r="B76" s="81">
        <f>B75+7</f>
        <v>43289</v>
      </c>
      <c r="C76" s="20">
        <f>D75+G75-H75</f>
        <v>9279.9383295478547</v>
      </c>
      <c r="D76" s="17">
        <f>C76+(C76*0.04)</f>
        <v>9651.1358627297686</v>
      </c>
      <c r="E76" s="17">
        <f>C76/3250</f>
        <v>2.8553656398608784</v>
      </c>
      <c r="F76" s="28">
        <f>(D76-C76)/E76</f>
        <v>129.99999999999991</v>
      </c>
      <c r="G76" s="18"/>
      <c r="H76" s="18"/>
      <c r="I76" s="19">
        <f>E76*50/C76</f>
        <v>1.5384615384615385E-2</v>
      </c>
      <c r="J76" s="87"/>
      <c r="K76" s="89">
        <v>9.1150263538969547</v>
      </c>
    </row>
    <row r="77" spans="1:17" ht="13.5" thickBot="1">
      <c r="A77" s="101"/>
      <c r="B77" s="81">
        <f>B76+7</f>
        <v>43296</v>
      </c>
      <c r="C77" s="20">
        <f>D76+G76-H76</f>
        <v>9651.1358627297686</v>
      </c>
      <c r="D77" s="17">
        <f>C77+(C77*0.04)</f>
        <v>10037.18129723896</v>
      </c>
      <c r="E77" s="17">
        <f>C77/3250</f>
        <v>2.9695802654553134</v>
      </c>
      <c r="F77" s="28">
        <f>(D77-C77)/E77</f>
        <v>130.00000000000014</v>
      </c>
      <c r="G77" s="80"/>
      <c r="H77" s="80">
        <f>(D77-C64)*0.35</f>
        <v>1318.7956155091515</v>
      </c>
      <c r="I77" s="19">
        <f>E77*50/C77</f>
        <v>1.5384615384615384E-2</v>
      </c>
      <c r="J77" s="87"/>
      <c r="K77" s="89">
        <v>9.5196274080528323</v>
      </c>
      <c r="L77" s="104" t="s">
        <v>38</v>
      </c>
      <c r="M77" s="105"/>
      <c r="N77" s="105"/>
      <c r="O77" s="105"/>
      <c r="P77" s="105"/>
      <c r="Q77" s="105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9">
        <v>16</v>
      </c>
      <c r="B79" s="81">
        <f>B77+7</f>
        <v>43303</v>
      </c>
      <c r="C79" s="20">
        <f>D77+G77-H77</f>
        <v>8718.3856817298074</v>
      </c>
      <c r="D79" s="17">
        <f>C79+(C79*0.04)</f>
        <v>9067.1211089989993</v>
      </c>
      <c r="E79" s="17">
        <f>C79/3250</f>
        <v>2.6825802097630178</v>
      </c>
      <c r="F79" s="28">
        <f>(D79-C79)/E79</f>
        <v>129.99999999999983</v>
      </c>
      <c r="G79" s="18"/>
      <c r="H79" s="18"/>
      <c r="I79" s="19">
        <f>E79*50/C79</f>
        <v>1.5384615384615385E-2</v>
      </c>
      <c r="J79" s="87"/>
      <c r="K79" s="89">
        <v>9.9404125043749456</v>
      </c>
    </row>
    <row r="80" spans="1:17">
      <c r="A80" s="100"/>
      <c r="B80" s="81">
        <f>B79+7</f>
        <v>43310</v>
      </c>
      <c r="C80" s="20">
        <f>D79+G79-H79</f>
        <v>9067.1211089989993</v>
      </c>
      <c r="D80" s="17">
        <f>C80+(C80*0.04)</f>
        <v>9429.8059533589585</v>
      </c>
      <c r="E80" s="17">
        <f>C80/3250</f>
        <v>2.7898834181535381</v>
      </c>
      <c r="F80" s="28">
        <f>(D80-C80)/E80</f>
        <v>129.99999999999974</v>
      </c>
      <c r="G80" s="18"/>
      <c r="H80" s="18"/>
      <c r="I80" s="19">
        <f>E80*50/C80</f>
        <v>1.5384615384615384E-2</v>
      </c>
      <c r="J80" s="87"/>
      <c r="K80" s="89">
        <v>10.378029004549944</v>
      </c>
    </row>
    <row r="81" spans="1:17">
      <c r="A81" s="100"/>
      <c r="B81" s="81">
        <f>B80+7</f>
        <v>43317</v>
      </c>
      <c r="C81" s="20">
        <f>D80+G80-H80</f>
        <v>9429.8059533589585</v>
      </c>
      <c r="D81" s="17">
        <f>C81+(C81*0.04)</f>
        <v>9806.998191493316</v>
      </c>
      <c r="E81" s="17">
        <f>C81/3250</f>
        <v>2.9014787548796797</v>
      </c>
      <c r="F81" s="28">
        <f>(D81-C81)/E81</f>
        <v>129.99999999999969</v>
      </c>
      <c r="G81" s="18"/>
      <c r="H81" s="18"/>
      <c r="I81" s="19">
        <f>E81*50/C81</f>
        <v>1.5384615384615384E-2</v>
      </c>
      <c r="J81" s="87"/>
      <c r="K81" s="89">
        <v>10.833150164731942</v>
      </c>
    </row>
    <row r="82" spans="1:17" ht="13.5" thickBot="1">
      <c r="A82" s="101"/>
      <c r="B82" s="81">
        <f>B81+7</f>
        <v>43324</v>
      </c>
      <c r="C82" s="20">
        <f>D81+G81-H81</f>
        <v>9806.998191493316</v>
      </c>
      <c r="D82" s="17">
        <f>C82+(C82*0.04)</f>
        <v>10199.278119153048</v>
      </c>
      <c r="E82" s="17">
        <f>C82/3250</f>
        <v>3.0175379050748665</v>
      </c>
      <c r="F82" s="28">
        <f>(D82-C82)/E82</f>
        <v>129.99999999999994</v>
      </c>
      <c r="G82" s="80"/>
      <c r="H82" s="80"/>
      <c r="I82" s="19">
        <f>E82*50/C82</f>
        <v>1.5384615384615385E-2</v>
      </c>
      <c r="J82" s="87"/>
      <c r="K82" s="89">
        <v>11.306476171321219</v>
      </c>
      <c r="L82" s="102"/>
      <c r="M82" s="103"/>
      <c r="N82" s="103"/>
      <c r="O82" s="103"/>
      <c r="P82" s="103"/>
      <c r="Q82" s="103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9">
        <v>17</v>
      </c>
      <c r="B84" s="81">
        <f>B82+7</f>
        <v>43331</v>
      </c>
      <c r="C84" s="20">
        <f>D82+G82-H82</f>
        <v>10199.278119153048</v>
      </c>
      <c r="D84" s="17">
        <f>C84+(C84*0.04)</f>
        <v>10607.24924391917</v>
      </c>
      <c r="E84" s="17">
        <f>C84/3250</f>
        <v>3.138239421277861</v>
      </c>
      <c r="F84" s="28">
        <f>(D84-C84)/E84</f>
        <v>129.99999999999991</v>
      </c>
      <c r="G84" s="18"/>
      <c r="H84" s="18"/>
      <c r="I84" s="19">
        <f>E84*50/C84</f>
        <v>1.5384615384615384E-2</v>
      </c>
      <c r="J84" s="87"/>
      <c r="K84" s="89">
        <v>11.798735218174068</v>
      </c>
    </row>
    <row r="85" spans="1:17">
      <c r="A85" s="100"/>
      <c r="B85" s="81">
        <f>B84+7</f>
        <v>43338</v>
      </c>
      <c r="C85" s="20">
        <f>D84+G84-H84</f>
        <v>10607.24924391917</v>
      </c>
      <c r="D85" s="17">
        <f>C85+(C85*0.04)</f>
        <v>11031.539213675936</v>
      </c>
      <c r="E85" s="17">
        <f>C85/3250</f>
        <v>3.2637689981289753</v>
      </c>
      <c r="F85" s="28">
        <f>(D85-C85)/E85</f>
        <v>129.99999999999989</v>
      </c>
      <c r="G85" s="18"/>
      <c r="H85" s="18"/>
      <c r="I85" s="19">
        <f>E85*50/C85</f>
        <v>1.5384615384615384E-2</v>
      </c>
      <c r="J85" s="87"/>
      <c r="K85" s="89">
        <v>12.310684626901031</v>
      </c>
      <c r="L85" s="31"/>
      <c r="M85" s="31"/>
    </row>
    <row r="86" spans="1:17">
      <c r="A86" s="100"/>
      <c r="B86" s="81">
        <f>B85+7</f>
        <v>43345</v>
      </c>
      <c r="C86" s="20">
        <f>D85+G85-H85</f>
        <v>11031.539213675936</v>
      </c>
      <c r="D86" s="17">
        <f>C86+(C86*0.04)</f>
        <v>11472.800782222974</v>
      </c>
      <c r="E86" s="17">
        <f>C86/3250</f>
        <v>3.3943197580541344</v>
      </c>
      <c r="F86" s="28">
        <f>(D86-C86)/E86</f>
        <v>129.99999999999994</v>
      </c>
      <c r="G86" s="18"/>
      <c r="H86" s="18"/>
      <c r="I86" s="19">
        <f>E86*50/C86</f>
        <v>1.5384615384615385E-2</v>
      </c>
      <c r="J86" s="87"/>
      <c r="K86" s="89">
        <v>12.843112011977073</v>
      </c>
      <c r="L86" s="31"/>
      <c r="M86" s="31"/>
    </row>
    <row r="87" spans="1:17" ht="13.5" thickBot="1">
      <c r="A87" s="101"/>
      <c r="B87" s="81">
        <f>B86+7</f>
        <v>43352</v>
      </c>
      <c r="C87" s="20">
        <f>D86+G86-H86</f>
        <v>11472.800782222974</v>
      </c>
      <c r="D87" s="17">
        <f>C87+(C87*0.04)</f>
        <v>11931.712813511893</v>
      </c>
      <c r="E87" s="17">
        <f>C87/3250</f>
        <v>3.5300925483762997</v>
      </c>
      <c r="F87" s="28">
        <f>(D87-C87)/E87</f>
        <v>130.00000000000003</v>
      </c>
      <c r="G87" s="80"/>
      <c r="H87" s="80"/>
      <c r="I87" s="19">
        <f>E87*50/C87</f>
        <v>1.5384615384615384E-2</v>
      </c>
      <c r="J87" s="87"/>
      <c r="K87" s="89">
        <v>13.396836492456156</v>
      </c>
      <c r="L87" s="102"/>
      <c r="M87" s="103"/>
      <c r="N87" s="103"/>
      <c r="O87" s="103"/>
      <c r="P87" s="103"/>
      <c r="Q87" s="103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9">
        <v>18</v>
      </c>
      <c r="B89" s="81">
        <f>B87+7</f>
        <v>43359</v>
      </c>
      <c r="C89" s="20">
        <f>D87+G87-H87</f>
        <v>11931.712813511893</v>
      </c>
      <c r="D89" s="17">
        <f>C89+(C89*0.04)</f>
        <v>12408.981326052368</v>
      </c>
      <c r="E89" s="17">
        <f>C89/3250</f>
        <v>3.6712962503113515</v>
      </c>
      <c r="F89" s="28">
        <f>(D89-C89)/E89</f>
        <v>129.99999999999983</v>
      </c>
      <c r="G89" s="18"/>
      <c r="H89" s="18"/>
      <c r="I89" s="19">
        <f>E89*50/C89</f>
        <v>1.5384615384615384E-2</v>
      </c>
      <c r="J89" s="87"/>
      <c r="K89" s="89">
        <v>13.972709952154402</v>
      </c>
    </row>
    <row r="90" spans="1:17">
      <c r="A90" s="100"/>
      <c r="B90" s="81">
        <f>B89+7</f>
        <v>43366</v>
      </c>
      <c r="C90" s="20">
        <f>D89+G89-H89</f>
        <v>12408.981326052368</v>
      </c>
      <c r="D90" s="17">
        <f>C90+(C90*0.04)</f>
        <v>12905.340579094463</v>
      </c>
      <c r="E90" s="17">
        <f>C90/3250</f>
        <v>3.8181481003238056</v>
      </c>
      <c r="F90" s="28">
        <f>(D90-C90)/E90</f>
        <v>130.00000000000023</v>
      </c>
      <c r="G90" s="18"/>
      <c r="H90" s="18"/>
      <c r="I90" s="19">
        <f>E90*50/C90</f>
        <v>1.5384615384615384E-2</v>
      </c>
      <c r="J90" s="87"/>
      <c r="K90" s="89">
        <v>14.571618350240579</v>
      </c>
    </row>
    <row r="91" spans="1:17">
      <c r="A91" s="100"/>
      <c r="B91" s="81">
        <f>B90+7</f>
        <v>43373</v>
      </c>
      <c r="C91" s="20">
        <f>D90+G90-H90</f>
        <v>12905.340579094463</v>
      </c>
      <c r="D91" s="17">
        <f>C91+(C91*0.04)</f>
        <v>13421.554202258241</v>
      </c>
      <c r="E91" s="17">
        <f>C91/3250</f>
        <v>3.9708740243367582</v>
      </c>
      <c r="F91" s="28">
        <f>(D91-C91)/E91</f>
        <v>129.9999999999998</v>
      </c>
      <c r="G91" s="18"/>
      <c r="H91" s="18"/>
      <c r="I91" s="19">
        <f>E91*50/C91</f>
        <v>1.5384615384615385E-2</v>
      </c>
      <c r="J91" s="87"/>
      <c r="K91" s="89">
        <v>15.194483084250201</v>
      </c>
    </row>
    <row r="92" spans="1:17" ht="13.5" thickBot="1">
      <c r="A92" s="101"/>
      <c r="B92" s="81">
        <f>B91+7</f>
        <v>43380</v>
      </c>
      <c r="C92" s="20">
        <f>D91+G91-H91</f>
        <v>13421.554202258241</v>
      </c>
      <c r="D92" s="17">
        <f>C92+(C92*0.04)</f>
        <v>13958.41637034857</v>
      </c>
      <c r="E92" s="17">
        <f>C92/3250</f>
        <v>4.129708985310228</v>
      </c>
      <c r="F92" s="28">
        <f>(D92-C92)/E92</f>
        <v>129.9999999999998</v>
      </c>
      <c r="G92" s="80"/>
      <c r="H92" s="80">
        <f>(D92-C79)*0.35</f>
        <v>1834.0107410165667</v>
      </c>
      <c r="I92" s="19">
        <f>E92*50/C92</f>
        <v>1.5384615384615384E-2</v>
      </c>
      <c r="J92" s="87"/>
      <c r="K92" s="89">
        <v>15.842262407620208</v>
      </c>
      <c r="L92" s="104" t="s">
        <v>38</v>
      </c>
      <c r="M92" s="105"/>
      <c r="N92" s="105"/>
      <c r="O92" s="105"/>
      <c r="P92" s="105"/>
      <c r="Q92" s="105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9">
        <v>19</v>
      </c>
      <c r="B94" s="81">
        <f>B92+7</f>
        <v>43387</v>
      </c>
      <c r="C94" s="20">
        <f>D92+G92-H92</f>
        <v>12124.405629332003</v>
      </c>
      <c r="D94" s="17">
        <f>C94+(C94*0.04)</f>
        <v>12609.381854505284</v>
      </c>
      <c r="E94" s="17">
        <f>C94/3250</f>
        <v>3.7305863474867702</v>
      </c>
      <c r="F94" s="28">
        <f>(D94-C94)/E94</f>
        <v>130.0000000000002</v>
      </c>
      <c r="G94" s="17"/>
      <c r="H94" s="18"/>
      <c r="I94" s="19">
        <f>E94*50/C94</f>
        <v>1.5384615384615385E-2</v>
      </c>
      <c r="J94" s="87"/>
      <c r="K94" s="89">
        <v>16.515952903925015</v>
      </c>
    </row>
    <row r="95" spans="1:17">
      <c r="A95" s="100"/>
      <c r="B95" s="81">
        <f>B94+7</f>
        <v>43394</v>
      </c>
      <c r="C95" s="20">
        <f>D94+G94-H94</f>
        <v>12609.381854505284</v>
      </c>
      <c r="D95" s="17">
        <f>C95+(C95*0.04)</f>
        <v>13113.757128685495</v>
      </c>
      <c r="E95" s="17">
        <f>C95/3250</f>
        <v>3.8798098013862412</v>
      </c>
      <c r="F95" s="28">
        <f>(D95-C95)/E95</f>
        <v>129.99999999999989</v>
      </c>
      <c r="G95" s="17"/>
      <c r="H95" s="18"/>
      <c r="I95" s="19">
        <f>E95*50/C95</f>
        <v>1.5384615384615385E-2</v>
      </c>
      <c r="J95" s="87"/>
      <c r="K95" s="89">
        <v>17.216591020082014</v>
      </c>
    </row>
    <row r="96" spans="1:17">
      <c r="A96" s="100"/>
      <c r="B96" s="81">
        <f>B95+7</f>
        <v>43401</v>
      </c>
      <c r="C96" s="20">
        <f>D95+G95-H95</f>
        <v>13113.757128685495</v>
      </c>
      <c r="D96" s="17">
        <f>C96+(C96*0.04)</f>
        <v>13638.307413832914</v>
      </c>
      <c r="E96" s="17">
        <f>C96/3250</f>
        <v>4.0350021934416906</v>
      </c>
      <c r="F96" s="28">
        <f>(D96-C96)/E96</f>
        <v>129.99999999999989</v>
      </c>
      <c r="G96" s="17"/>
      <c r="H96" s="18"/>
      <c r="I96" s="19">
        <f>E96*50/C96</f>
        <v>1.5384615384615385E-2</v>
      </c>
      <c r="J96" s="87"/>
      <c r="K96" s="89">
        <v>17.945254660885293</v>
      </c>
    </row>
    <row r="97" spans="1:17" ht="13.5" thickBot="1">
      <c r="A97" s="101"/>
      <c r="B97" s="81">
        <f>B96+7</f>
        <v>43408</v>
      </c>
      <c r="C97" s="20">
        <f>D96+G96-H96</f>
        <v>13638.307413832914</v>
      </c>
      <c r="D97" s="17">
        <f>C97+(C97*0.04)</f>
        <v>14183.83971038623</v>
      </c>
      <c r="E97" s="17">
        <f>C97/3250</f>
        <v>4.196402281179358</v>
      </c>
      <c r="F97" s="28">
        <f>(D97-C97)/E97</f>
        <v>129.99999999999986</v>
      </c>
      <c r="G97" s="80"/>
      <c r="H97" s="80"/>
      <c r="I97" s="19">
        <f>E97*50/C97</f>
        <v>1.5384615384615384E-2</v>
      </c>
      <c r="J97" s="87"/>
      <c r="K97" s="89">
        <v>18.703064847320704</v>
      </c>
      <c r="L97" s="102"/>
      <c r="M97" s="103"/>
      <c r="N97" s="103"/>
      <c r="O97" s="103"/>
      <c r="P97" s="103"/>
      <c r="Q97" s="103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9">
        <v>20</v>
      </c>
      <c r="B99" s="81">
        <f>B97+7</f>
        <v>43415</v>
      </c>
      <c r="C99" s="20">
        <f>D97+G97-H97</f>
        <v>14183.83971038623</v>
      </c>
      <c r="D99" s="17">
        <f>C99+(C99*0.04)</f>
        <v>14751.19329880168</v>
      </c>
      <c r="E99" s="17">
        <f>C99/3250</f>
        <v>4.3642583724265327</v>
      </c>
      <c r="F99" s="28">
        <f>(D99-C99)/E99</f>
        <v>130.00000000000014</v>
      </c>
      <c r="G99" s="18"/>
      <c r="H99" s="18"/>
      <c r="I99" s="19">
        <f>E99*50/C99</f>
        <v>1.5384615384615385E-2</v>
      </c>
      <c r="J99" s="87"/>
      <c r="K99" s="89">
        <v>19.491187441213533</v>
      </c>
    </row>
    <row r="100" spans="1:17">
      <c r="A100" s="100"/>
      <c r="B100" s="81">
        <f>B99+7</f>
        <v>43422</v>
      </c>
      <c r="C100" s="20">
        <f>D99+G99-H99</f>
        <v>14751.19329880168</v>
      </c>
      <c r="D100" s="17">
        <f>C100+(C100*0.04)</f>
        <v>15341.241030753747</v>
      </c>
      <c r="E100" s="17">
        <f>C100/3250</f>
        <v>4.538828707323594</v>
      </c>
      <c r="F100" s="28">
        <f>(D100-C100)/E100</f>
        <v>129.99999999999991</v>
      </c>
      <c r="G100" s="18"/>
      <c r="H100" s="18"/>
      <c r="I100" s="19">
        <f>E100*50/C100</f>
        <v>1.5384615384615385E-2</v>
      </c>
      <c r="J100" s="87"/>
      <c r="K100" s="89">
        <v>20.310834938862072</v>
      </c>
    </row>
    <row r="101" spans="1:17">
      <c r="A101" s="100"/>
      <c r="B101" s="81">
        <f>B100+7</f>
        <v>43429</v>
      </c>
      <c r="C101" s="20">
        <f>D100+G100-H100</f>
        <v>15341.241030753747</v>
      </c>
      <c r="D101" s="17">
        <f>C101+(C101*0.04)</f>
        <v>15954.890671983896</v>
      </c>
      <c r="E101" s="17">
        <f>C101/3250</f>
        <v>4.7203818556165373</v>
      </c>
      <c r="F101" s="28">
        <f>(D101-C101)/E101</f>
        <v>129.99999999999991</v>
      </c>
      <c r="G101" s="18"/>
      <c r="H101" s="18"/>
      <c r="I101" s="19">
        <f>E101*50/C101</f>
        <v>1.5384615384615384E-2</v>
      </c>
      <c r="J101" s="87"/>
      <c r="K101" s="89">
        <v>21.163268336416557</v>
      </c>
    </row>
    <row r="102" spans="1:17" ht="13.5" thickBot="1">
      <c r="A102" s="101"/>
      <c r="B102" s="81">
        <f>B101+7</f>
        <v>43436</v>
      </c>
      <c r="C102" s="20">
        <f>D101+G101-H101</f>
        <v>15954.890671983896</v>
      </c>
      <c r="D102" s="17">
        <f>C102+(C102*0.04)</f>
        <v>16593.086298863251</v>
      </c>
      <c r="E102" s="17">
        <f>C102/3250</f>
        <v>4.9091971298411989</v>
      </c>
      <c r="F102" s="28">
        <f>(D102-C102)/E102</f>
        <v>129.99999999999977</v>
      </c>
      <c r="G102" s="80"/>
      <c r="H102" s="80"/>
      <c r="I102" s="19">
        <f>E102*50/C102</f>
        <v>1.5384615384615385E-2</v>
      </c>
      <c r="J102" s="87"/>
      <c r="K102" s="89">
        <v>22.049799069873217</v>
      </c>
      <c r="L102" s="102"/>
      <c r="M102" s="103"/>
      <c r="N102" s="103"/>
      <c r="O102" s="103"/>
      <c r="P102" s="103"/>
      <c r="Q102" s="103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9">
        <v>21</v>
      </c>
      <c r="B104" s="81">
        <f>B102+7</f>
        <v>43443</v>
      </c>
      <c r="C104" s="20">
        <f>D102+G102-H102</f>
        <v>16593.086298863251</v>
      </c>
      <c r="D104" s="17">
        <f>C104+(C104*0.04)</f>
        <v>17256.809750817782</v>
      </c>
      <c r="E104" s="17">
        <f>C104/3250</f>
        <v>5.1055650150348466</v>
      </c>
      <c r="F104" s="28">
        <f>(D104-C104)/E104</f>
        <v>130.00000000000017</v>
      </c>
      <c r="G104" s="18"/>
      <c r="H104" s="18"/>
      <c r="I104" s="19">
        <f>E104*50/C104</f>
        <v>1.5384615384615385E-2</v>
      </c>
      <c r="J104" s="87"/>
      <c r="K104" s="89">
        <v>22.971791032668143</v>
      </c>
    </row>
    <row r="105" spans="1:17">
      <c r="A105" s="100"/>
      <c r="B105" s="81">
        <f>B104+7</f>
        <v>43450</v>
      </c>
      <c r="C105" s="20">
        <f>D104+G104-H104</f>
        <v>17256.809750817782</v>
      </c>
      <c r="D105" s="17">
        <f>C105+(C105*0.04)</f>
        <v>17947.082140850493</v>
      </c>
      <c r="E105" s="17">
        <f>C105/3250</f>
        <v>5.3097876156362407</v>
      </c>
      <c r="F105" s="28">
        <f>(D105-C105)/E105</f>
        <v>129.99999999999994</v>
      </c>
      <c r="G105" s="18"/>
      <c r="H105" s="18"/>
      <c r="I105" s="19">
        <f>E105*50/C105</f>
        <v>1.5384615384615385E-2</v>
      </c>
      <c r="J105" s="87"/>
      <c r="K105" s="89">
        <v>23.930662673974872</v>
      </c>
    </row>
    <row r="106" spans="1:17">
      <c r="A106" s="100"/>
      <c r="B106" s="81">
        <f>B105+7</f>
        <v>43457</v>
      </c>
      <c r="C106" s="20">
        <f>D105+G105-H105</f>
        <v>17947.082140850493</v>
      </c>
      <c r="D106" s="17">
        <f>C106+(C106*0.04)</f>
        <v>18664.965426484512</v>
      </c>
      <c r="E106" s="17">
        <f>C106/3250</f>
        <v>5.5221791202616899</v>
      </c>
      <c r="F106" s="28">
        <f>(D106-C106)/E106</f>
        <v>129.99999999999997</v>
      </c>
      <c r="G106" s="18"/>
      <c r="H106" s="18"/>
      <c r="I106" s="19">
        <f>E106*50/C106</f>
        <v>1.5384615384615384E-2</v>
      </c>
      <c r="J106" s="87"/>
      <c r="K106" s="89">
        <v>24.927889180933867</v>
      </c>
    </row>
    <row r="107" spans="1:17" ht="13.5" thickBot="1">
      <c r="A107" s="101"/>
      <c r="B107" s="81">
        <f>B106+7</f>
        <v>43464</v>
      </c>
      <c r="C107" s="20">
        <f>D106+G106-H106</f>
        <v>18664.965426484512</v>
      </c>
      <c r="D107" s="17">
        <f>C107+(C107*0.04)</f>
        <v>19411.564043543891</v>
      </c>
      <c r="E107" s="17">
        <f>C107/3250</f>
        <v>5.7430662850721577</v>
      </c>
      <c r="F107" s="28">
        <f>(D107-C107)/E107</f>
        <v>129.99999999999969</v>
      </c>
      <c r="G107" s="80"/>
      <c r="H107" s="80">
        <f>(D107-C94)*0.35</f>
        <v>2550.5054449741606</v>
      </c>
      <c r="I107" s="19">
        <f>E107*50/C107</f>
        <v>1.5384615384615385E-2</v>
      </c>
      <c r="J107" s="87"/>
      <c r="K107" s="89">
        <v>25.965004748171221</v>
      </c>
      <c r="L107" s="104" t="s">
        <v>38</v>
      </c>
      <c r="M107" s="105"/>
      <c r="N107" s="105"/>
      <c r="O107" s="105"/>
      <c r="P107" s="105"/>
      <c r="Q107" s="105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9">
        <v>22</v>
      </c>
      <c r="B109" s="81">
        <f>B107+7</f>
        <v>43471</v>
      </c>
      <c r="C109" s="20">
        <f>D107+G107-H107</f>
        <v>16861.058598569729</v>
      </c>
      <c r="D109" s="17">
        <f>C109+(C109*0.04)</f>
        <v>17535.500942512517</v>
      </c>
      <c r="E109" s="17">
        <f>C109/3250</f>
        <v>5.1880180303291477</v>
      </c>
      <c r="F109" s="28">
        <f>(D109-C109)/E109</f>
        <v>129.99999999999983</v>
      </c>
      <c r="G109" s="18"/>
      <c r="H109" s="18"/>
      <c r="I109" s="19">
        <f>E109*50/C109</f>
        <v>1.5384615384615385E-2</v>
      </c>
      <c r="J109" s="87"/>
      <c r="K109" s="89">
        <v>27.043604938098071</v>
      </c>
    </row>
    <row r="110" spans="1:17">
      <c r="A110" s="100"/>
      <c r="B110" s="81">
        <f>B109+7</f>
        <v>43478</v>
      </c>
      <c r="C110" s="20">
        <f>D109+G109-H109</f>
        <v>17535.500942512517</v>
      </c>
      <c r="D110" s="17">
        <f>C110+(C110*0.04)</f>
        <v>18236.920980213017</v>
      </c>
      <c r="E110" s="17">
        <f>C110/3250</f>
        <v>5.395538751542313</v>
      </c>
      <c r="F110" s="28">
        <f>(D110-C110)/E110</f>
        <v>129.99999999999986</v>
      </c>
      <c r="G110" s="18"/>
      <c r="H110" s="18"/>
      <c r="I110" s="19">
        <f>E110*50/C110</f>
        <v>1.5384615384615384E-2</v>
      </c>
      <c r="J110" s="87"/>
      <c r="K110" s="89">
        <v>28.165349135621994</v>
      </c>
    </row>
    <row r="111" spans="1:17">
      <c r="A111" s="100"/>
      <c r="B111" s="81">
        <f>B110+7</f>
        <v>43485</v>
      </c>
      <c r="C111" s="20">
        <f>D110+G110-H110</f>
        <v>18236.920980213017</v>
      </c>
      <c r="D111" s="17">
        <f>C111+(C111*0.04)</f>
        <v>18966.397819421538</v>
      </c>
      <c r="E111" s="17">
        <f>C111/3250</f>
        <v>5.6113603016040052</v>
      </c>
      <c r="F111" s="28">
        <f>(D111-C111)/E111</f>
        <v>130</v>
      </c>
      <c r="G111" s="18"/>
      <c r="H111" s="18"/>
      <c r="I111" s="19">
        <f>E111*50/C111</f>
        <v>1.5384615384615385E-2</v>
      </c>
      <c r="J111" s="87"/>
      <c r="K111" s="89">
        <v>29.331963101046874</v>
      </c>
    </row>
    <row r="112" spans="1:17" ht="13.5" thickBot="1">
      <c r="A112" s="101"/>
      <c r="B112" s="81">
        <f>B111+7</f>
        <v>43492</v>
      </c>
      <c r="C112" s="20">
        <f>D111+G111-H111</f>
        <v>18966.397819421538</v>
      </c>
      <c r="D112" s="17">
        <f>C112+(C112*0.04)</f>
        <v>19725.053732198401</v>
      </c>
      <c r="E112" s="17">
        <f>C112/3250</f>
        <v>5.8358147136681655</v>
      </c>
      <c r="F112" s="28">
        <f>(D112-C112)/E112</f>
        <v>130.00000000000031</v>
      </c>
      <c r="G112" s="80"/>
      <c r="H112" s="80"/>
      <c r="I112" s="19">
        <f>E112*50/C112</f>
        <v>1.5384615384615385E-2</v>
      </c>
      <c r="J112" s="87"/>
      <c r="K112" s="89">
        <v>30.545241625088746</v>
      </c>
      <c r="L112" s="102"/>
      <c r="M112" s="103"/>
      <c r="N112" s="103"/>
      <c r="O112" s="103"/>
      <c r="P112" s="103"/>
      <c r="Q112" s="103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9">
        <v>23</v>
      </c>
      <c r="B114" s="81">
        <f>B112+7</f>
        <v>43499</v>
      </c>
      <c r="C114" s="20">
        <f>D112+G112-H112</f>
        <v>19725.053732198401</v>
      </c>
      <c r="D114" s="17">
        <f>C114+(C114*0.04)</f>
        <v>20514.055881486336</v>
      </c>
      <c r="E114" s="17">
        <f>C114/3250</f>
        <v>6.0692473022148929</v>
      </c>
      <c r="F114" s="28">
        <f>(D114-C114)/E114</f>
        <v>129.99999999999983</v>
      </c>
      <c r="G114" s="18"/>
      <c r="H114" s="18"/>
      <c r="I114" s="19">
        <f>E114*50/C114</f>
        <v>1.5384615384615385E-2</v>
      </c>
      <c r="J114" s="87"/>
      <c r="K114" s="89">
        <v>31.8070512900923</v>
      </c>
    </row>
    <row r="115" spans="1:17">
      <c r="A115" s="100"/>
      <c r="B115" s="81">
        <f>B114+7</f>
        <v>43506</v>
      </c>
      <c r="C115" s="20">
        <f>D114+G114-H114</f>
        <v>20514.055881486336</v>
      </c>
      <c r="D115" s="17">
        <f>C115+(C115*0.04)</f>
        <v>21334.618116745791</v>
      </c>
      <c r="E115" s="17">
        <f>C115/3250</f>
        <v>6.312017194303488</v>
      </c>
      <c r="F115" s="28">
        <f>(D115-C115)/E115</f>
        <v>130.0000000000002</v>
      </c>
      <c r="G115" s="18"/>
      <c r="H115" s="18"/>
      <c r="I115" s="19">
        <f>E115*50/C115</f>
        <v>1.5384615384615385E-2</v>
      </c>
      <c r="J115" s="87"/>
      <c r="K115" s="89">
        <v>33.119333341695992</v>
      </c>
    </row>
    <row r="116" spans="1:17">
      <c r="A116" s="100"/>
      <c r="B116" s="81">
        <f>B115+7</f>
        <v>43513</v>
      </c>
      <c r="C116" s="20">
        <f>D115+G115-H115</f>
        <v>21334.618116745791</v>
      </c>
      <c r="D116" s="17">
        <f>C116+(C116*0.04)</f>
        <v>22188.002841415622</v>
      </c>
      <c r="E116" s="17">
        <f>C116/3250</f>
        <v>6.5644978820756279</v>
      </c>
      <c r="F116" s="28">
        <f>(D116-C116)/E116</f>
        <v>129.99999999999997</v>
      </c>
      <c r="G116" s="18"/>
      <c r="H116" s="18"/>
      <c r="I116" s="19">
        <f>E116*50/C116</f>
        <v>1.5384615384615384E-2</v>
      </c>
      <c r="J116" s="87"/>
      <c r="K116" s="89">
        <v>34.48410667536384</v>
      </c>
    </row>
    <row r="117" spans="1:17" ht="13.5" thickBot="1">
      <c r="A117" s="101"/>
      <c r="B117" s="81">
        <f>B116+7</f>
        <v>43520</v>
      </c>
      <c r="C117" s="20">
        <f>D116+G116-H116</f>
        <v>22188.002841415622</v>
      </c>
      <c r="D117" s="17">
        <f>C117+(C117*0.04)</f>
        <v>23075.522955072247</v>
      </c>
      <c r="E117" s="17">
        <f>C117/3250</f>
        <v>6.8270777973586529</v>
      </c>
      <c r="F117" s="28">
        <f>(D117-C117)/E117</f>
        <v>129.99999999999997</v>
      </c>
      <c r="G117" s="80"/>
      <c r="H117" s="80"/>
      <c r="I117" s="19">
        <f>E117*50/C117</f>
        <v>1.5384615384615385E-2</v>
      </c>
      <c r="J117" s="87"/>
      <c r="K117" s="89">
        <v>35.903470942378391</v>
      </c>
      <c r="L117" s="102"/>
      <c r="M117" s="103"/>
      <c r="N117" s="103"/>
      <c r="O117" s="103"/>
      <c r="P117" s="103"/>
      <c r="Q117" s="103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9">
        <v>24</v>
      </c>
      <c r="B119" s="81">
        <f>B117+7</f>
        <v>43527</v>
      </c>
      <c r="C119" s="20">
        <f>D117+G117-H117</f>
        <v>23075.522955072247</v>
      </c>
      <c r="D119" s="17">
        <f>C119+(C119*0.04)</f>
        <v>23998.543873275135</v>
      </c>
      <c r="E119" s="17">
        <f>C119/3250</f>
        <v>7.1001609092529989</v>
      </c>
      <c r="F119" s="28">
        <f>(D119-C119)/E119</f>
        <v>129.9999999999998</v>
      </c>
      <c r="G119" s="18"/>
      <c r="H119" s="18"/>
      <c r="I119" s="19">
        <f>E119*50/C119</f>
        <v>1.5384615384615384E-2</v>
      </c>
      <c r="J119" s="87"/>
      <c r="K119" s="89">
        <v>37.37960978007353</v>
      </c>
    </row>
    <row r="120" spans="1:17">
      <c r="A120" s="100"/>
      <c r="B120" s="81">
        <f>B119+7</f>
        <v>43534</v>
      </c>
      <c r="C120" s="20">
        <f>D119+G119-H119</f>
        <v>23998.543873275135</v>
      </c>
      <c r="D120" s="17">
        <f>C120+(C120*0.04)</f>
        <v>24958.485628206141</v>
      </c>
      <c r="E120" s="17">
        <f>C120/3250</f>
        <v>7.3841673456231183</v>
      </c>
      <c r="F120" s="28">
        <f>(D120-C120)/E120</f>
        <v>130.00000000000003</v>
      </c>
      <c r="G120" s="18"/>
      <c r="H120" s="18"/>
      <c r="I120" s="19">
        <f>E120*50/C120</f>
        <v>1.5384615384615384E-2</v>
      </c>
      <c r="J120" s="87"/>
      <c r="K120" s="89">
        <v>38.914794171276476</v>
      </c>
    </row>
    <row r="121" spans="1:17">
      <c r="A121" s="100"/>
      <c r="B121" s="81">
        <f>B120+7</f>
        <v>43541</v>
      </c>
      <c r="C121" s="20">
        <f>D120+G120-H120</f>
        <v>24958.485628206141</v>
      </c>
      <c r="D121" s="17">
        <f>C121+(C121*0.04)</f>
        <v>25956.825053334385</v>
      </c>
      <c r="E121" s="17">
        <f>C121/3250</f>
        <v>7.6795340394480434</v>
      </c>
      <c r="F121" s="28">
        <f>(D121-C121)/E121</f>
        <v>129.99999999999983</v>
      </c>
      <c r="G121" s="18"/>
      <c r="H121" s="18"/>
      <c r="I121" s="19">
        <f>E121*50/C121</f>
        <v>1.5384615384615384E-2</v>
      </c>
      <c r="J121" s="87"/>
      <c r="K121" s="89">
        <v>40.511385938127532</v>
      </c>
    </row>
    <row r="122" spans="1:17" ht="13.5" thickBot="1">
      <c r="A122" s="101"/>
      <c r="B122" s="81">
        <f>B121+7</f>
        <v>43548</v>
      </c>
      <c r="C122" s="20">
        <f>D121+G121-H121</f>
        <v>25956.825053334385</v>
      </c>
      <c r="D122" s="17">
        <f>C122+(C122*0.04)</f>
        <v>26995.098055467759</v>
      </c>
      <c r="E122" s="17">
        <f>C122/3250</f>
        <v>7.9867154010259647</v>
      </c>
      <c r="F122" s="28">
        <f>(D122-C122)/E122</f>
        <v>129.99999999999977</v>
      </c>
      <c r="G122" s="80"/>
      <c r="H122" s="80">
        <f>(D122-C109)*0.35</f>
        <v>3546.9138099143101</v>
      </c>
      <c r="I122" s="19">
        <f>E122*50/C122</f>
        <v>1.5384615384615385E-2</v>
      </c>
      <c r="J122" s="87"/>
      <c r="K122" s="89">
        <v>42.171841375652633</v>
      </c>
      <c r="L122" s="104" t="s">
        <v>38</v>
      </c>
      <c r="M122" s="105"/>
      <c r="N122" s="105"/>
      <c r="O122" s="105"/>
      <c r="P122" s="105"/>
      <c r="Q122" s="105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9">
        <v>25</v>
      </c>
      <c r="B124" s="81">
        <f>B122+7</f>
        <v>43555</v>
      </c>
      <c r="C124" s="20">
        <f>D122+G122-H122</f>
        <v>23448.18424555345</v>
      </c>
      <c r="D124" s="17">
        <f>C124+(C124*0.04)</f>
        <v>24386.111615375587</v>
      </c>
      <c r="E124" s="17">
        <f>C124/3250</f>
        <v>7.214825921708754</v>
      </c>
      <c r="F124" s="28">
        <f>(D124-C124)/E124</f>
        <v>129.99999999999983</v>
      </c>
      <c r="G124" s="17"/>
      <c r="H124" s="18"/>
      <c r="I124" s="19">
        <f>E124*50/C124</f>
        <v>1.5384615384615384E-2</v>
      </c>
      <c r="J124" s="87"/>
      <c r="K124" s="89">
        <v>43.898715030678737</v>
      </c>
    </row>
    <row r="125" spans="1:17">
      <c r="A125" s="100"/>
      <c r="B125" s="81">
        <f>B124+7</f>
        <v>43562</v>
      </c>
      <c r="C125" s="20">
        <f>D124+G124-H124</f>
        <v>24386.111615375587</v>
      </c>
      <c r="D125" s="17">
        <f>C125+(C125*0.04)</f>
        <v>25361.556079990609</v>
      </c>
      <c r="E125" s="17">
        <f>C125/3250</f>
        <v>7.5034189585771038</v>
      </c>
      <c r="F125" s="28">
        <f>(D125-C125)/E125</f>
        <v>129.99999999999983</v>
      </c>
      <c r="G125" s="17"/>
      <c r="H125" s="18"/>
      <c r="I125" s="19">
        <f>E125*50/C125</f>
        <v>1.5384615384615385E-2</v>
      </c>
      <c r="J125" s="87"/>
      <c r="K125" s="89">
        <v>45.69466363190589</v>
      </c>
      <c r="L125" s="31"/>
      <c r="M125" s="31"/>
    </row>
    <row r="126" spans="1:17">
      <c r="A126" s="100"/>
      <c r="B126" s="81">
        <f>B125+7</f>
        <v>43569</v>
      </c>
      <c r="C126" s="20">
        <f>D125+G125-H125</f>
        <v>25361.556079990609</v>
      </c>
      <c r="D126" s="17">
        <f>C126+(C126*0.04)</f>
        <v>26376.018323190234</v>
      </c>
      <c r="E126" s="17">
        <f>C126/3250</f>
        <v>7.8035557169201875</v>
      </c>
      <c r="F126" s="28">
        <f>(D126-C126)/E126</f>
        <v>130.00000000000009</v>
      </c>
      <c r="G126" s="17"/>
      <c r="H126" s="18"/>
      <c r="I126" s="19">
        <f>E126*50/C126</f>
        <v>1.5384615384615385E-2</v>
      </c>
      <c r="J126" s="87"/>
      <c r="K126" s="89">
        <v>47.562450177182122</v>
      </c>
      <c r="L126" s="31"/>
      <c r="M126" s="31"/>
    </row>
    <row r="127" spans="1:17" ht="13.5" thickBot="1">
      <c r="A127" s="101"/>
      <c r="B127" s="81">
        <f>B126+7</f>
        <v>43576</v>
      </c>
      <c r="C127" s="20">
        <f>D126+G126-H126</f>
        <v>26376.018323190234</v>
      </c>
      <c r="D127" s="17">
        <f>C127+(C127*0.04)</f>
        <v>27431.059056117843</v>
      </c>
      <c r="E127" s="17">
        <f>C127/3250</f>
        <v>8.1156979455969953</v>
      </c>
      <c r="F127" s="28">
        <f>(D127-C127)/E127</f>
        <v>130</v>
      </c>
      <c r="G127" s="80"/>
      <c r="H127" s="80"/>
      <c r="I127" s="19">
        <f>E127*50/C127</f>
        <v>1.5384615384615385E-2</v>
      </c>
      <c r="J127" s="87"/>
      <c r="K127" s="89">
        <v>49.504948184269409</v>
      </c>
      <c r="L127" s="102"/>
      <c r="M127" s="103"/>
      <c r="N127" s="103"/>
      <c r="O127" s="103"/>
      <c r="P127" s="103"/>
      <c r="Q127" s="103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9">
        <v>26</v>
      </c>
      <c r="B129" s="81">
        <f>B127+7</f>
        <v>43583</v>
      </c>
      <c r="C129" s="20">
        <f>D127+G127-H127</f>
        <v>27431.059056117843</v>
      </c>
      <c r="D129" s="17">
        <f>C129+(C129*0.04)</f>
        <v>28528.301418362556</v>
      </c>
      <c r="E129" s="17">
        <f>C129/3250</f>
        <v>8.440325863420874</v>
      </c>
      <c r="F129" s="28">
        <f>(D129-C129)/E129</f>
        <v>129.99999999999994</v>
      </c>
      <c r="G129" s="18"/>
      <c r="H129" s="18"/>
      <c r="I129" s="19">
        <f>E129*50/C129</f>
        <v>1.5384615384615382E-2</v>
      </c>
      <c r="J129" s="87"/>
      <c r="K129" s="89">
        <v>51.525146111640183</v>
      </c>
    </row>
    <row r="130" spans="1:17">
      <c r="A130" s="100"/>
      <c r="B130" s="81">
        <f>B129+7</f>
        <v>43590</v>
      </c>
      <c r="C130" s="20">
        <f>D129+G129-H129</f>
        <v>28528.301418362556</v>
      </c>
      <c r="D130" s="17">
        <f>C130+(C130*0.04)</f>
        <v>29669.433475097059</v>
      </c>
      <c r="E130" s="17">
        <f>C130/3250</f>
        <v>8.7779388979577089</v>
      </c>
      <c r="F130" s="28">
        <f>(D130-C130)/E130</f>
        <v>130.00000000000009</v>
      </c>
      <c r="G130" s="18"/>
      <c r="H130" s="18"/>
      <c r="I130" s="19">
        <f>E130*50/C130</f>
        <v>1.5384615384615382E-2</v>
      </c>
      <c r="J130" s="87"/>
      <c r="K130" s="89">
        <v>53.626151956105794</v>
      </c>
    </row>
    <row r="131" spans="1:17">
      <c r="A131" s="100"/>
      <c r="B131" s="81">
        <f>B130+7</f>
        <v>43597</v>
      </c>
      <c r="C131" s="20">
        <f>D130+G130-H130</f>
        <v>29669.433475097059</v>
      </c>
      <c r="D131" s="17">
        <f>C131+(C131*0.04)</f>
        <v>30856.210814100941</v>
      </c>
      <c r="E131" s="17">
        <f>C131/3250</f>
        <v>9.1290564538760179</v>
      </c>
      <c r="F131" s="28">
        <f>(D131-C131)/E131</f>
        <v>129.99999999999994</v>
      </c>
      <c r="G131" s="18"/>
      <c r="H131" s="18"/>
      <c r="I131" s="19">
        <f>E131*50/C131</f>
        <v>1.5384615384615384E-2</v>
      </c>
      <c r="J131" s="87"/>
      <c r="K131" s="89">
        <v>55.811198034350028</v>
      </c>
    </row>
    <row r="132" spans="1:17" ht="13.5" thickBot="1">
      <c r="A132" s="101"/>
      <c r="B132" s="81">
        <f>B131+7</f>
        <v>43604</v>
      </c>
      <c r="C132" s="20">
        <f>D131+G131-H131</f>
        <v>30856.210814100941</v>
      </c>
      <c r="D132" s="17">
        <f>C132+(C132*0.04)</f>
        <v>32090.459246664977</v>
      </c>
      <c r="E132" s="17">
        <f>C132/3250</f>
        <v>9.4942187120310582</v>
      </c>
      <c r="F132" s="28">
        <f>(D132-C132)/E132</f>
        <v>129.99999999999986</v>
      </c>
      <c r="G132" s="80"/>
      <c r="H132" s="80"/>
      <c r="I132" s="19">
        <f>E132*50/C132</f>
        <v>1.5384615384615384E-2</v>
      </c>
      <c r="J132" s="87"/>
      <c r="K132" s="89">
        <v>58.083645955724023</v>
      </c>
      <c r="L132" s="102"/>
      <c r="M132" s="103"/>
      <c r="N132" s="103"/>
      <c r="O132" s="103"/>
      <c r="P132" s="103"/>
      <c r="Q132" s="103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9">
        <v>27</v>
      </c>
      <c r="B134" s="81">
        <f>B132+7</f>
        <v>43611</v>
      </c>
      <c r="C134" s="20">
        <f>D132+G132-H132</f>
        <v>32090.459246664977</v>
      </c>
      <c r="D134" s="17">
        <f>C134+(C134*0.04)</f>
        <v>33374.077616531576</v>
      </c>
      <c r="E134" s="17">
        <f>C134/3250</f>
        <v>9.8739874605122999</v>
      </c>
      <c r="F134" s="28">
        <f>(D134-C134)/E134</f>
        <v>130</v>
      </c>
      <c r="G134" s="18"/>
      <c r="H134" s="18"/>
      <c r="I134" s="19">
        <f>E134*50/C134</f>
        <v>1.5384615384615384E-2</v>
      </c>
      <c r="J134" s="87"/>
      <c r="K134" s="89">
        <v>60.446991793952982</v>
      </c>
    </row>
    <row r="135" spans="1:17">
      <c r="A135" s="100"/>
      <c r="B135" s="81">
        <f>B134+7</f>
        <v>43618</v>
      </c>
      <c r="C135" s="20">
        <f>D134+G134-H134</f>
        <v>33374.077616531576</v>
      </c>
      <c r="D135" s="17">
        <f>C135+(C135*0.04)</f>
        <v>34709.04072119284</v>
      </c>
      <c r="E135" s="17">
        <f>C135/3250</f>
        <v>10.268946958932792</v>
      </c>
      <c r="F135" s="28">
        <f>(D135-C135)/E135</f>
        <v>130</v>
      </c>
      <c r="G135" s="18"/>
      <c r="H135" s="18"/>
      <c r="I135" s="19">
        <f>E135*50/C135</f>
        <v>1.5384615384615385E-2</v>
      </c>
      <c r="J135" s="87"/>
      <c r="K135" s="89">
        <v>62.904871465711103</v>
      </c>
    </row>
    <row r="136" spans="1:17">
      <c r="A136" s="100"/>
      <c r="B136" s="81">
        <f>B135+7</f>
        <v>43625</v>
      </c>
      <c r="C136" s="20">
        <f>D135+G135-H135</f>
        <v>34709.04072119284</v>
      </c>
      <c r="D136" s="17">
        <f>C136+(C136*0.04)</f>
        <v>36097.402350040553</v>
      </c>
      <c r="E136" s="17">
        <f>C136/3250</f>
        <v>10.679704837290105</v>
      </c>
      <c r="F136" s="28">
        <f>(D136-C136)/E136</f>
        <v>129.99999999999997</v>
      </c>
      <c r="G136" s="18"/>
      <c r="H136" s="18"/>
      <c r="I136" s="19">
        <f>E136*50/C136</f>
        <v>1.5384615384615385E-2</v>
      </c>
      <c r="J136" s="87"/>
      <c r="K136" s="89">
        <v>65.461066324339555</v>
      </c>
    </row>
    <row r="137" spans="1:17" ht="13.5" thickBot="1">
      <c r="A137" s="101"/>
      <c r="B137" s="81">
        <f>B136+7</f>
        <v>43632</v>
      </c>
      <c r="C137" s="20">
        <f>D136+G136-H136</f>
        <v>36097.402350040553</v>
      </c>
      <c r="D137" s="17">
        <f>C137+(C137*0.04)</f>
        <v>37541.298444042171</v>
      </c>
      <c r="E137" s="17">
        <f>C137/3250</f>
        <v>11.106893030781709</v>
      </c>
      <c r="F137" s="28">
        <f>(D137-C137)/E137</f>
        <v>129.99999999999969</v>
      </c>
      <c r="G137" s="80"/>
      <c r="H137" s="80">
        <f>(D137-C124)*0.35</f>
        <v>4932.5899694710524</v>
      </c>
      <c r="I137" s="19">
        <f>E137*50/C137</f>
        <v>1.5384615384615385E-2</v>
      </c>
      <c r="J137" s="87"/>
      <c r="K137" s="89">
        <v>68.119508977313131</v>
      </c>
      <c r="L137" s="104" t="s">
        <v>48</v>
      </c>
      <c r="M137" s="105"/>
      <c r="N137" s="105"/>
      <c r="O137" s="105"/>
      <c r="P137" s="105"/>
      <c r="Q137" s="105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5"/>
      <c r="K138" s="94"/>
    </row>
    <row r="139" spans="1:17">
      <c r="A139" s="99">
        <v>28</v>
      </c>
      <c r="B139" s="81">
        <f>B137+7</f>
        <v>43639</v>
      </c>
      <c r="C139" s="20">
        <f>D137+G137-H137</f>
        <v>32608.708474571118</v>
      </c>
      <c r="D139" s="17">
        <f>C139+(C139*0.04)</f>
        <v>33913.056813553965</v>
      </c>
      <c r="E139" s="17">
        <f>C139/3250</f>
        <v>10.033448761406499</v>
      </c>
      <c r="F139" s="28">
        <f>(D139-C139)/E139</f>
        <v>130.00000000000023</v>
      </c>
      <c r="G139" s="18"/>
      <c r="H139" s="18"/>
      <c r="I139" s="19">
        <f>E139*50/C139</f>
        <v>1.5384615384615385E-2</v>
      </c>
      <c r="J139" s="87"/>
      <c r="K139" s="89"/>
    </row>
    <row r="140" spans="1:17">
      <c r="A140" s="100"/>
      <c r="B140" s="81">
        <f>B139+7</f>
        <v>43646</v>
      </c>
      <c r="C140" s="20">
        <f>D139+G139-H139</f>
        <v>33913.056813553965</v>
      </c>
      <c r="D140" s="17">
        <f>C140+(C140*0.04)</f>
        <v>35269.579086096121</v>
      </c>
      <c r="E140" s="17">
        <f>C140/3250</f>
        <v>10.434786711862758</v>
      </c>
      <c r="F140" s="28">
        <f>(D140-C140)/E140</f>
        <v>129.99999999999969</v>
      </c>
      <c r="G140" s="18"/>
      <c r="H140" s="18"/>
      <c r="I140" s="19">
        <f>E140*50/C140</f>
        <v>1.5384615384615382E-2</v>
      </c>
      <c r="J140" s="87"/>
      <c r="K140" s="89"/>
    </row>
    <row r="141" spans="1:17">
      <c r="A141" s="100"/>
      <c r="B141" s="81">
        <f>B140+7</f>
        <v>43653</v>
      </c>
      <c r="C141" s="20">
        <f>D140+G140-H140</f>
        <v>35269.579086096121</v>
      </c>
      <c r="D141" s="17">
        <f>C141+(C141*0.04)</f>
        <v>36680.362249539969</v>
      </c>
      <c r="E141" s="17">
        <f>C141/3250</f>
        <v>10.852178180337267</v>
      </c>
      <c r="F141" s="28">
        <f>(D141-C141)/E141</f>
        <v>130.00000000000031</v>
      </c>
      <c r="G141" s="18"/>
      <c r="H141" s="18"/>
      <c r="I141" s="19">
        <f>E141*50/C141</f>
        <v>1.5384615384615382E-2</v>
      </c>
      <c r="J141" s="87"/>
      <c r="K141" s="89"/>
    </row>
    <row r="142" spans="1:17" ht="13.5" thickBot="1">
      <c r="A142" s="101"/>
      <c r="B142" s="81">
        <f>B141+7</f>
        <v>43660</v>
      </c>
      <c r="C142" s="20">
        <f>D141+G141-H141</f>
        <v>36680.362249539969</v>
      </c>
      <c r="D142" s="17">
        <f>C142+(C142*0.04)</f>
        <v>38147.576739521566</v>
      </c>
      <c r="E142" s="17">
        <f>C142/3250</f>
        <v>11.28626530755076</v>
      </c>
      <c r="F142" s="28">
        <f>(D142-C142)/E142</f>
        <v>129.99999999999989</v>
      </c>
      <c r="G142" s="80"/>
      <c r="H142" s="80"/>
      <c r="I142" s="19">
        <f>E142*50/C142</f>
        <v>1.5384615384615384E-2</v>
      </c>
      <c r="J142" s="87"/>
      <c r="K142" s="89"/>
      <c r="O142" s="86"/>
      <c r="P142" s="86"/>
      <c r="Q142" s="86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9">
        <v>29</v>
      </c>
      <c r="B144" s="81">
        <f>B142+7</f>
        <v>43667</v>
      </c>
      <c r="C144" s="20">
        <f>D142+G142-H142</f>
        <v>38147.576739521566</v>
      </c>
      <c r="D144" s="17">
        <f>C144+(C144*0.04)</f>
        <v>39673.479809102428</v>
      </c>
      <c r="E144" s="17">
        <f>C144/3250</f>
        <v>11.737715919852789</v>
      </c>
      <c r="F144" s="28">
        <f>(D144-C144)/E144</f>
        <v>129.99999999999991</v>
      </c>
      <c r="G144" s="18"/>
      <c r="H144" s="18"/>
      <c r="I144" s="19">
        <f>E144*50/C144</f>
        <v>1.5384615384615385E-2</v>
      </c>
      <c r="J144" s="87"/>
      <c r="K144" s="89"/>
    </row>
    <row r="145" spans="1:17">
      <c r="A145" s="100"/>
      <c r="B145" s="81">
        <f>B144+7</f>
        <v>43674</v>
      </c>
      <c r="C145" s="20">
        <f>D144+G144-H144</f>
        <v>39673.479809102428</v>
      </c>
      <c r="D145" s="17">
        <f>C145+(C145*0.04)</f>
        <v>41260.419001466522</v>
      </c>
      <c r="E145" s="17">
        <f>C145/3250</f>
        <v>12.207224556646901</v>
      </c>
      <c r="F145" s="28">
        <f>(D145-C145)/E145</f>
        <v>129.99999999999977</v>
      </c>
      <c r="G145" s="18"/>
      <c r="H145" s="18"/>
      <c r="I145" s="19">
        <f>E145*50/C145</f>
        <v>1.5384615384615385E-2</v>
      </c>
      <c r="J145" s="87"/>
      <c r="K145" s="89"/>
    </row>
    <row r="146" spans="1:17">
      <c r="A146" s="100"/>
      <c r="B146" s="81">
        <f>B145+7</f>
        <v>43681</v>
      </c>
      <c r="C146" s="20">
        <f>D145+G145-H145</f>
        <v>41260.419001466522</v>
      </c>
      <c r="D146" s="17">
        <f>C146+(C146*0.04)</f>
        <v>42910.835761525181</v>
      </c>
      <c r="E146" s="17">
        <f>C146/3250</f>
        <v>12.695513538912776</v>
      </c>
      <c r="F146" s="28">
        <f>(D146-C146)/E146</f>
        <v>129.99999999999983</v>
      </c>
      <c r="G146" s="18"/>
      <c r="H146" s="18"/>
      <c r="I146" s="19">
        <f>E146*50/C146</f>
        <v>1.5384615384615384E-2</v>
      </c>
      <c r="J146" s="87"/>
      <c r="K146" s="89"/>
    </row>
    <row r="147" spans="1:17" ht="13.5" thickBot="1">
      <c r="A147" s="101"/>
      <c r="B147" s="81">
        <f>B146+7</f>
        <v>43688</v>
      </c>
      <c r="C147" s="20">
        <f>D146+G146-H146</f>
        <v>42910.835761525181</v>
      </c>
      <c r="D147" s="17">
        <f>C147+(C147*0.04)</f>
        <v>44627.26919198619</v>
      </c>
      <c r="E147" s="17">
        <f>C147/3250</f>
        <v>13.203334080469286</v>
      </c>
      <c r="F147" s="28">
        <f>(D147-C147)/E147</f>
        <v>130.00000000000014</v>
      </c>
      <c r="G147" s="80"/>
      <c r="H147" s="80"/>
      <c r="I147" s="19">
        <f>E147*50/C147</f>
        <v>1.5384615384615384E-2</v>
      </c>
      <c r="J147" s="87"/>
      <c r="K147" s="89"/>
      <c r="L147" s="102"/>
      <c r="M147" s="103"/>
      <c r="N147" s="103"/>
      <c r="O147" s="103"/>
      <c r="P147" s="103"/>
      <c r="Q147" s="103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9">
        <v>30</v>
      </c>
      <c r="B149" s="81">
        <f>B147+7</f>
        <v>43695</v>
      </c>
      <c r="C149" s="20">
        <f>D147+G147-H147</f>
        <v>44627.26919198619</v>
      </c>
      <c r="D149" s="17">
        <f>C149+(C149*0.04)</f>
        <v>46412.359959665635</v>
      </c>
      <c r="E149" s="17">
        <f>C149/3250</f>
        <v>13.731467443688059</v>
      </c>
      <c r="F149" s="28">
        <f>(D149-C149)/E149</f>
        <v>129.9999999999998</v>
      </c>
      <c r="G149" s="18"/>
      <c r="H149" s="18"/>
      <c r="I149" s="19">
        <f>E149*50/C149</f>
        <v>1.5384615384615385E-2</v>
      </c>
      <c r="J149" s="87"/>
      <c r="K149" s="89"/>
    </row>
    <row r="150" spans="1:17">
      <c r="A150" s="100"/>
      <c r="B150" s="81">
        <f>B149+7</f>
        <v>43702</v>
      </c>
      <c r="C150" s="20">
        <f>D149+G149-H149</f>
        <v>46412.359959665635</v>
      </c>
      <c r="D150" s="17">
        <f>C150+(C150*0.04)</f>
        <v>48268.85435805226</v>
      </c>
      <c r="E150" s="17">
        <f>C150/3250</f>
        <v>14.280726141435579</v>
      </c>
      <c r="F150" s="28">
        <f>(D150-C150)/E150</f>
        <v>130</v>
      </c>
      <c r="G150" s="18"/>
      <c r="H150" s="18"/>
      <c r="I150" s="19">
        <f>E150*50/C150</f>
        <v>1.5384615384615384E-2</v>
      </c>
      <c r="J150" s="87"/>
      <c r="K150" s="89"/>
    </row>
    <row r="151" spans="1:17">
      <c r="A151" s="100"/>
      <c r="B151" s="81">
        <f>B150+7</f>
        <v>43709</v>
      </c>
      <c r="C151" s="20">
        <f>D150+G150-H150</f>
        <v>48268.85435805226</v>
      </c>
      <c r="D151" s="17">
        <f>C151+(C151*0.04)</f>
        <v>50199.608532374354</v>
      </c>
      <c r="E151" s="17">
        <f>C151/3250</f>
        <v>14.851955187093003</v>
      </c>
      <c r="F151" s="28">
        <f>(D151-C151)/E151</f>
        <v>130.00000000000023</v>
      </c>
      <c r="G151" s="18"/>
      <c r="H151" s="18"/>
      <c r="I151" s="19">
        <f>E151*50/C151</f>
        <v>1.5384615384615385E-2</v>
      </c>
      <c r="J151" s="87"/>
      <c r="K151" s="89"/>
    </row>
    <row r="152" spans="1:17" ht="13.5" thickBot="1">
      <c r="A152" s="101"/>
      <c r="B152" s="81">
        <f>B151+7</f>
        <v>43716</v>
      </c>
      <c r="C152" s="20">
        <f>D151+G151-H151</f>
        <v>50199.608532374354</v>
      </c>
      <c r="D152" s="17">
        <f>C152+(C152*0.04)</f>
        <v>52207.592873669331</v>
      </c>
      <c r="E152" s="17">
        <f>C152/3250</f>
        <v>15.446033394576725</v>
      </c>
      <c r="F152" s="28">
        <f>(D152-C152)/E152</f>
        <v>130.00000000000023</v>
      </c>
      <c r="G152" s="80"/>
      <c r="H152" s="80">
        <f>(D152-C139)*0.35</f>
        <v>6859.6095396843739</v>
      </c>
      <c r="I152" s="19">
        <f>E152*50/C152</f>
        <v>1.5384615384615385E-2</v>
      </c>
      <c r="J152" s="87"/>
      <c r="K152" s="89"/>
      <c r="L152" s="104" t="s">
        <v>38</v>
      </c>
      <c r="M152" s="105"/>
      <c r="N152" s="105"/>
      <c r="O152" s="105"/>
      <c r="P152" s="105"/>
      <c r="Q152" s="105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9">
        <v>31</v>
      </c>
      <c r="B154" s="81">
        <f>B152+7</f>
        <v>43723</v>
      </c>
      <c r="C154" s="20">
        <f>D152+G152-H152</f>
        <v>45347.983333984957</v>
      </c>
      <c r="D154" s="17">
        <f>C154+(C154*0.04)</f>
        <v>47161.902667344359</v>
      </c>
      <c r="E154" s="17">
        <f>C154/3250</f>
        <v>13.95322564122614</v>
      </c>
      <c r="F154" s="28">
        <f>(D154-C154)/E154</f>
        <v>130.0000000000002</v>
      </c>
      <c r="G154" s="17"/>
      <c r="H154" s="79"/>
      <c r="I154" s="19">
        <f>E154*50/C154</f>
        <v>1.5384615384615384E-2</v>
      </c>
      <c r="J154" s="87"/>
      <c r="K154" s="89"/>
    </row>
    <row r="155" spans="1:17">
      <c r="A155" s="100"/>
      <c r="B155" s="81">
        <f>B154+7</f>
        <v>43730</v>
      </c>
      <c r="C155" s="20">
        <f>D154+G154-H154</f>
        <v>47161.902667344359</v>
      </c>
      <c r="D155" s="17">
        <f>C155+(C155*0.04)</f>
        <v>49048.37877403813</v>
      </c>
      <c r="E155" s="17">
        <f>C155/3250</f>
        <v>14.511354666875187</v>
      </c>
      <c r="F155" s="28">
        <f>(D155-C155)/E155</f>
        <v>129.99999999999983</v>
      </c>
      <c r="G155" s="17"/>
      <c r="H155" s="79"/>
      <c r="I155" s="19">
        <f>E155*50/C155</f>
        <v>1.5384615384615384E-2</v>
      </c>
      <c r="J155" s="87"/>
      <c r="K155" s="89"/>
    </row>
    <row r="156" spans="1:17">
      <c r="A156" s="100"/>
      <c r="B156" s="81">
        <f>B155+7</f>
        <v>43737</v>
      </c>
      <c r="C156" s="20">
        <f>D155+G155-H155</f>
        <v>49048.37877403813</v>
      </c>
      <c r="D156" s="17">
        <f>C156+(C156*0.04)</f>
        <v>51010.313924999653</v>
      </c>
      <c r="E156" s="17">
        <f>C156/3250</f>
        <v>15.091808853550194</v>
      </c>
      <c r="F156" s="28">
        <f>(D156-C156)/E156</f>
        <v>129.99999999999983</v>
      </c>
      <c r="G156" s="17"/>
      <c r="H156" s="79"/>
      <c r="I156" s="19">
        <f>E156*50/C156</f>
        <v>1.5384615384615385E-2</v>
      </c>
      <c r="J156" s="87"/>
      <c r="K156" s="89"/>
    </row>
    <row r="157" spans="1:17" ht="13.5" thickBot="1">
      <c r="A157" s="101"/>
      <c r="B157" s="81">
        <f>B156+7</f>
        <v>43744</v>
      </c>
      <c r="C157" s="20">
        <f>D156+G156-H156</f>
        <v>51010.313924999653</v>
      </c>
      <c r="D157" s="17">
        <f>C157+(C157*0.04)</f>
        <v>53050.726481999642</v>
      </c>
      <c r="E157" s="17">
        <f>C157/3250</f>
        <v>15.6954812076922</v>
      </c>
      <c r="F157" s="28">
        <f>(D157-C157)/E157</f>
        <v>130.00000000000017</v>
      </c>
      <c r="G157" s="80"/>
      <c r="H157" s="80"/>
      <c r="I157" s="19">
        <f>E157*50/C157</f>
        <v>1.5384615384615384E-2</v>
      </c>
      <c r="J157" s="87"/>
      <c r="K157" s="89"/>
      <c r="L157" s="102"/>
      <c r="M157" s="103"/>
      <c r="N157" s="103"/>
      <c r="O157" s="103"/>
      <c r="P157" s="103"/>
      <c r="Q157" s="103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9">
        <v>32</v>
      </c>
      <c r="B159" s="81">
        <f>B157+7</f>
        <v>43751</v>
      </c>
      <c r="C159" s="20">
        <f>D157+G157-H157</f>
        <v>53050.726481999642</v>
      </c>
      <c r="D159" s="17">
        <f>C159+(C159*0.04)</f>
        <v>55172.755541279628</v>
      </c>
      <c r="E159" s="17">
        <f>C159/3250</f>
        <v>16.323300455999888</v>
      </c>
      <c r="F159" s="28">
        <f>(D159-C159)/E159</f>
        <v>130.00000000000006</v>
      </c>
      <c r="G159" s="18"/>
      <c r="H159" s="18"/>
      <c r="I159" s="19">
        <f>E159*50/C159</f>
        <v>1.5384615384615384E-2</v>
      </c>
      <c r="J159" s="87"/>
      <c r="K159" s="89"/>
    </row>
    <row r="160" spans="1:17">
      <c r="A160" s="100"/>
      <c r="B160" s="81">
        <f>B159+7</f>
        <v>43758</v>
      </c>
      <c r="C160" s="20">
        <f>D159+G159-H159</f>
        <v>55172.755541279628</v>
      </c>
      <c r="D160" s="17">
        <f>C160+(C160*0.04)</f>
        <v>57379.66576293081</v>
      </c>
      <c r="E160" s="17">
        <f>C160/3250</f>
        <v>16.976232474239886</v>
      </c>
      <c r="F160" s="28">
        <f>(D160-C160)/E160</f>
        <v>129.9999999999998</v>
      </c>
      <c r="G160" s="18"/>
      <c r="H160" s="18"/>
      <c r="I160" s="19">
        <f>E160*50/C160</f>
        <v>1.5384615384615385E-2</v>
      </c>
      <c r="J160" s="87"/>
      <c r="K160" s="89"/>
    </row>
    <row r="161" spans="1:17">
      <c r="A161" s="100"/>
      <c r="B161" s="81">
        <f>B160+7</f>
        <v>43765</v>
      </c>
      <c r="C161" s="20">
        <f>D160+G160-H160</f>
        <v>57379.66576293081</v>
      </c>
      <c r="D161" s="17">
        <f>C161+(C161*0.04)</f>
        <v>59674.85239344804</v>
      </c>
      <c r="E161" s="17">
        <f>C161/3250</f>
        <v>17.655281773209481</v>
      </c>
      <c r="F161" s="28">
        <f>(D161-C161)/E161</f>
        <v>129.99999999999986</v>
      </c>
      <c r="G161" s="18"/>
      <c r="H161" s="18"/>
      <c r="I161" s="19">
        <f>E161*50/C161</f>
        <v>1.5384615384615385E-2</v>
      </c>
      <c r="J161" s="87"/>
      <c r="K161" s="89"/>
    </row>
    <row r="162" spans="1:17" ht="13.5" thickBot="1">
      <c r="A162" s="101"/>
      <c r="B162" s="81">
        <f>B161+7</f>
        <v>43772</v>
      </c>
      <c r="C162" s="20">
        <f>D161+G161-H161</f>
        <v>59674.85239344804</v>
      </c>
      <c r="D162" s="17">
        <f>C162+(C162*0.04)</f>
        <v>62061.846489185962</v>
      </c>
      <c r="E162" s="17">
        <f>C162/3250</f>
        <v>18.361493044137859</v>
      </c>
      <c r="F162" s="28">
        <f>(D162-C162)/E162</f>
        <v>130.00000000000003</v>
      </c>
      <c r="G162" s="80"/>
      <c r="H162" s="80"/>
      <c r="I162" s="19">
        <f>E162*50/C162</f>
        <v>1.5384615384615385E-2</v>
      </c>
      <c r="J162" s="87"/>
      <c r="K162" s="89"/>
      <c r="L162" s="102"/>
      <c r="M162" s="103"/>
      <c r="N162" s="103"/>
      <c r="O162" s="103"/>
      <c r="P162" s="103"/>
      <c r="Q162" s="103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9">
        <v>33</v>
      </c>
      <c r="B164" s="81">
        <f>B162+7</f>
        <v>43779</v>
      </c>
      <c r="C164" s="20">
        <f>D162+G162-H162</f>
        <v>62061.846489185962</v>
      </c>
      <c r="D164" s="17">
        <f>C164+(C164*0.04)</f>
        <v>64544.320348753397</v>
      </c>
      <c r="E164" s="17">
        <f>C164/3250</f>
        <v>19.095952765903373</v>
      </c>
      <c r="F164" s="28">
        <f>(D164-C164)/E164</f>
        <v>129.99999999999983</v>
      </c>
      <c r="G164" s="18"/>
      <c r="H164" s="18"/>
      <c r="I164" s="19">
        <f>E164*50/C164</f>
        <v>1.5384615384615385E-2</v>
      </c>
      <c r="J164" s="87"/>
      <c r="K164" s="89"/>
    </row>
    <row r="165" spans="1:17">
      <c r="A165" s="100"/>
      <c r="B165" s="81">
        <f>B164+7</f>
        <v>43786</v>
      </c>
      <c r="C165" s="20">
        <f>D164+G164-H164</f>
        <v>64544.320348753397</v>
      </c>
      <c r="D165" s="17">
        <f>C165+(C165*0.04)</f>
        <v>67126.093162703532</v>
      </c>
      <c r="E165" s="17">
        <f>C165/3250</f>
        <v>19.859790876539506</v>
      </c>
      <c r="F165" s="28">
        <f>(D165-C165)/E165</f>
        <v>129.99999999999991</v>
      </c>
      <c r="G165" s="18"/>
      <c r="H165" s="18"/>
      <c r="I165" s="19">
        <f>E165*50/C165</f>
        <v>1.5384615384615384E-2</v>
      </c>
      <c r="J165" s="87"/>
      <c r="K165" s="89"/>
      <c r="L165" s="31"/>
      <c r="M165" s="31"/>
    </row>
    <row r="166" spans="1:17">
      <c r="A166" s="100"/>
      <c r="B166" s="81">
        <f>B165+7</f>
        <v>43793</v>
      </c>
      <c r="C166" s="20">
        <f>D165+G165-H165</f>
        <v>67126.093162703532</v>
      </c>
      <c r="D166" s="17">
        <f>C166+(C166*0.04)</f>
        <v>69811.136889211673</v>
      </c>
      <c r="E166" s="17">
        <f>C166/3250</f>
        <v>20.654182511601086</v>
      </c>
      <c r="F166" s="28">
        <f>(D166-C166)/E166</f>
        <v>130.00000000000003</v>
      </c>
      <c r="G166" s="18"/>
      <c r="H166" s="18"/>
      <c r="I166" s="19">
        <f>E166*50/C166</f>
        <v>1.5384615384615382E-2</v>
      </c>
      <c r="J166" s="87"/>
      <c r="K166" s="89"/>
      <c r="L166" s="31"/>
      <c r="M166" s="31"/>
    </row>
    <row r="167" spans="1:17" ht="13.5" thickBot="1">
      <c r="A167" s="101"/>
      <c r="B167" s="81">
        <f>B166+7</f>
        <v>43800</v>
      </c>
      <c r="C167" s="20">
        <f>D166+G166-H166</f>
        <v>69811.136889211673</v>
      </c>
      <c r="D167" s="17">
        <f>C167+(C167*0.04)</f>
        <v>72603.582364780144</v>
      </c>
      <c r="E167" s="17">
        <f>C167/3250</f>
        <v>21.480349812065132</v>
      </c>
      <c r="F167" s="28">
        <f>(D167-C167)/E167</f>
        <v>130.00000000000017</v>
      </c>
      <c r="G167" s="80"/>
      <c r="H167" s="80">
        <f>(D167-C154)*0.35</f>
        <v>9539.4596607783151</v>
      </c>
      <c r="I167" s="19">
        <f>E167*50/C167</f>
        <v>1.5384615384615387E-2</v>
      </c>
      <c r="J167" s="87"/>
      <c r="K167" s="89"/>
      <c r="L167" s="104" t="s">
        <v>38</v>
      </c>
      <c r="M167" s="105"/>
      <c r="N167" s="105"/>
      <c r="O167" s="105"/>
      <c r="P167" s="105"/>
      <c r="Q167" s="105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9">
        <v>34</v>
      </c>
      <c r="B169" s="81">
        <f>B167+7</f>
        <v>43807</v>
      </c>
      <c r="C169" s="20">
        <f>D167+G167-H167</f>
        <v>63064.122704001828</v>
      </c>
      <c r="D169" s="17">
        <f>C169+(C169*0.04)</f>
        <v>65586.687612161899</v>
      </c>
      <c r="E169" s="17">
        <f>C169/3250</f>
        <v>19.404345447385179</v>
      </c>
      <c r="F169" s="28">
        <f>(D169-C169)/E169</f>
        <v>129.99999999999991</v>
      </c>
      <c r="G169" s="18"/>
      <c r="H169" s="18"/>
      <c r="I169" s="19">
        <f>E169*50/C169</f>
        <v>1.5384615384615385E-2</v>
      </c>
      <c r="J169" s="87"/>
      <c r="K169" s="89"/>
    </row>
    <row r="170" spans="1:17">
      <c r="A170" s="100"/>
      <c r="B170" s="81">
        <f>B169+7</f>
        <v>43814</v>
      </c>
      <c r="C170" s="20">
        <f>D169+G169-H169</f>
        <v>65586.687612161899</v>
      </c>
      <c r="D170" s="17">
        <f>C170+(C170*0.04)</f>
        <v>68210.15511664837</v>
      </c>
      <c r="E170" s="17">
        <f>C170/3250</f>
        <v>20.180519265280584</v>
      </c>
      <c r="F170" s="28">
        <f>(D170-C170)/E170</f>
        <v>129.99999999999974</v>
      </c>
      <c r="G170" s="18"/>
      <c r="H170" s="18"/>
      <c r="I170" s="19">
        <f>E170*50/C170</f>
        <v>1.5384615384615384E-2</v>
      </c>
      <c r="J170" s="87"/>
      <c r="K170" s="89"/>
    </row>
    <row r="171" spans="1:17">
      <c r="A171" s="100"/>
      <c r="B171" s="81">
        <f>B170+7</f>
        <v>43821</v>
      </c>
      <c r="C171" s="20">
        <f>D170+G170-H170</f>
        <v>68210.15511664837</v>
      </c>
      <c r="D171" s="17">
        <f>C171+(C171*0.04)</f>
        <v>70938.561321314308</v>
      </c>
      <c r="E171" s="17">
        <f>C171/3250</f>
        <v>20.987740035891807</v>
      </c>
      <c r="F171" s="28">
        <f>(D171-C171)/E171</f>
        <v>130.00000000000017</v>
      </c>
      <c r="G171" s="18"/>
      <c r="H171" s="18"/>
      <c r="I171" s="19">
        <f>E171*50/C171</f>
        <v>1.5384615384615385E-2</v>
      </c>
      <c r="J171" s="87"/>
      <c r="K171" s="89"/>
    </row>
    <row r="172" spans="1:17" ht="13.5" thickBot="1">
      <c r="A172" s="101"/>
      <c r="B172" s="81">
        <f>B171+7</f>
        <v>43828</v>
      </c>
      <c r="C172" s="20">
        <f>D171+G171-H171</f>
        <v>70938.561321314308</v>
      </c>
      <c r="D172" s="17">
        <f>C172+(C172*0.04)</f>
        <v>73776.103774166884</v>
      </c>
      <c r="E172" s="17">
        <f>C172/3250</f>
        <v>21.82724963732748</v>
      </c>
      <c r="F172" s="28">
        <f>(D172-C172)/E172</f>
        <v>130.00000000000017</v>
      </c>
      <c r="G172" s="80"/>
      <c r="H172" s="80"/>
      <c r="I172" s="19">
        <f>E172*50/C172</f>
        <v>1.5384615384615385E-2</v>
      </c>
      <c r="J172" s="87"/>
      <c r="K172" s="89"/>
      <c r="L172" s="102"/>
      <c r="M172" s="103"/>
      <c r="N172" s="103"/>
      <c r="O172" s="103"/>
      <c r="P172" s="103"/>
      <c r="Q172" s="103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9">
        <v>35</v>
      </c>
      <c r="B174" s="81">
        <f>B172+7</f>
        <v>43835</v>
      </c>
      <c r="C174" s="20">
        <f>D172+G172-H172</f>
        <v>73776.103774166884</v>
      </c>
      <c r="D174" s="17">
        <f>C174+(C174*0.04)</f>
        <v>76727.147925133555</v>
      </c>
      <c r="E174" s="17">
        <f>C174/3250</f>
        <v>22.700339622820579</v>
      </c>
      <c r="F174" s="28">
        <f>(D174-C174)/E174</f>
        <v>129.9999999999998</v>
      </c>
      <c r="G174" s="18"/>
      <c r="H174" s="18"/>
      <c r="I174" s="19">
        <f>E174*50/C174</f>
        <v>1.5384615384615384E-2</v>
      </c>
      <c r="J174" s="87"/>
      <c r="K174" s="89"/>
    </row>
    <row r="175" spans="1:17">
      <c r="A175" s="100"/>
      <c r="B175" s="81">
        <f>B174+7</f>
        <v>43842</v>
      </c>
      <c r="C175" s="20">
        <f>D174+G174-H174</f>
        <v>76727.147925133555</v>
      </c>
      <c r="D175" s="17">
        <f>C175+(C175*0.04)</f>
        <v>79796.233842138899</v>
      </c>
      <c r="E175" s="17">
        <f>C175/3250</f>
        <v>23.608353207733401</v>
      </c>
      <c r="F175" s="28">
        <f>(D175-C175)/E175</f>
        <v>130.00000000000011</v>
      </c>
      <c r="G175" s="18"/>
      <c r="H175" s="18"/>
      <c r="I175" s="19">
        <f>E175*50/C175</f>
        <v>1.5384615384615385E-2</v>
      </c>
      <c r="J175" s="87"/>
      <c r="K175" s="89"/>
    </row>
    <row r="176" spans="1:17">
      <c r="A176" s="100"/>
      <c r="B176" s="81">
        <f>B175+7</f>
        <v>43849</v>
      </c>
      <c r="C176" s="20">
        <f>D175+G175-H175</f>
        <v>79796.233842138899</v>
      </c>
      <c r="D176" s="17">
        <f>C176+(C176*0.04)</f>
        <v>82988.083195824453</v>
      </c>
      <c r="E176" s="17">
        <f>C176/3250</f>
        <v>24.552687336042737</v>
      </c>
      <c r="F176" s="28">
        <f>(D176-C176)/E176</f>
        <v>129.99999999999989</v>
      </c>
      <c r="G176" s="18"/>
      <c r="H176" s="18"/>
      <c r="I176" s="19">
        <f>E176*50/C176</f>
        <v>1.5384615384615384E-2</v>
      </c>
      <c r="J176" s="87"/>
      <c r="K176" s="89"/>
    </row>
    <row r="177" spans="1:17" ht="13.5" thickBot="1">
      <c r="A177" s="101"/>
      <c r="B177" s="81">
        <f>B176+7</f>
        <v>43856</v>
      </c>
      <c r="C177" s="20">
        <f>D176+G176-H176</f>
        <v>82988.083195824453</v>
      </c>
      <c r="D177" s="17">
        <f>C177+(C177*0.04)</f>
        <v>86307.606523657436</v>
      </c>
      <c r="E177" s="17">
        <f>C177/3250</f>
        <v>25.534794829484447</v>
      </c>
      <c r="F177" s="28">
        <f>(D177-C177)/E177</f>
        <v>130.0000000000002</v>
      </c>
      <c r="G177" s="80"/>
      <c r="H177" s="80">
        <f>(D177-C169)*0.35</f>
        <v>8135.2193368794624</v>
      </c>
      <c r="I177" s="19">
        <f>E177*50/C177</f>
        <v>1.5384615384615385E-2</v>
      </c>
      <c r="J177" s="87"/>
      <c r="K177" s="89"/>
      <c r="L177" s="104" t="s">
        <v>38</v>
      </c>
      <c r="M177" s="105"/>
      <c r="N177" s="105"/>
      <c r="O177" s="105"/>
      <c r="P177" s="105"/>
      <c r="Q177" s="105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0">
    <mergeCell ref="A149:A152"/>
    <mergeCell ref="L152:Q152"/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  <mergeCell ref="A134:A137"/>
    <mergeCell ref="L137:Q137"/>
    <mergeCell ref="A139:A142"/>
    <mergeCell ref="A144:A147"/>
    <mergeCell ref="L147:Q147"/>
    <mergeCell ref="A119:A122"/>
    <mergeCell ref="L122:Q122"/>
    <mergeCell ref="A124:A127"/>
    <mergeCell ref="L127:Q127"/>
    <mergeCell ref="A129:A132"/>
    <mergeCell ref="L132:Q132"/>
    <mergeCell ref="A104:A107"/>
    <mergeCell ref="L107:Q107"/>
    <mergeCell ref="A109:A112"/>
    <mergeCell ref="L112:Q112"/>
    <mergeCell ref="A114:A117"/>
    <mergeCell ref="L117:Q117"/>
    <mergeCell ref="A89:A92"/>
    <mergeCell ref="L92:Q92"/>
    <mergeCell ref="A94:A97"/>
    <mergeCell ref="L97:Q97"/>
    <mergeCell ref="A99:A102"/>
    <mergeCell ref="L102:Q102"/>
    <mergeCell ref="A74:A77"/>
    <mergeCell ref="L77:Q77"/>
    <mergeCell ref="A79:A82"/>
    <mergeCell ref="L82:Q82"/>
    <mergeCell ref="A84:A87"/>
    <mergeCell ref="L87:Q87"/>
    <mergeCell ref="A59:A62"/>
    <mergeCell ref="L62:Q62"/>
    <mergeCell ref="A64:A67"/>
    <mergeCell ref="L67:Q67"/>
    <mergeCell ref="A69:A72"/>
    <mergeCell ref="L72:Q72"/>
    <mergeCell ref="A44:A47"/>
    <mergeCell ref="L47:Q47"/>
    <mergeCell ref="A49:A52"/>
    <mergeCell ref="L52:Q52"/>
    <mergeCell ref="A54:A57"/>
    <mergeCell ref="L57:Q57"/>
    <mergeCell ref="A29:A32"/>
    <mergeCell ref="L32:Q32"/>
    <mergeCell ref="A34:A37"/>
    <mergeCell ref="L37:Q37"/>
    <mergeCell ref="A39:A42"/>
    <mergeCell ref="L42:Q42"/>
    <mergeCell ref="A14:A17"/>
    <mergeCell ref="L17:Q17"/>
    <mergeCell ref="A19:A22"/>
    <mergeCell ref="L22:Q22"/>
    <mergeCell ref="A24:A27"/>
    <mergeCell ref="L27:Q27"/>
    <mergeCell ref="B1:I1"/>
    <mergeCell ref="A4:A7"/>
    <mergeCell ref="L7:Q7"/>
    <mergeCell ref="A9:A12"/>
    <mergeCell ref="L12:Q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28"/>
  <sheetViews>
    <sheetView topLeftCell="A86" zoomScaleNormal="100" workbookViewId="0">
      <selection activeCell="B109" sqref="B109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7.42578125" bestFit="1" customWidth="1"/>
    <col min="10" max="10" width="5.140625" bestFit="1" customWidth="1"/>
    <col min="11" max="11" width="7.42578125" bestFit="1" customWidth="1"/>
    <col min="12" max="12" width="11" customWidth="1"/>
    <col min="13" max="13" width="39.85546875" bestFit="1" customWidth="1"/>
    <col min="14" max="14" width="20.28515625" bestFit="1" customWidth="1"/>
  </cols>
  <sheetData>
    <row r="1" spans="1:13" ht="16.5" thickBot="1">
      <c r="A1" s="109" t="s">
        <v>24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1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.5" thickBot="1">
      <c r="A3" s="3" t="s">
        <v>8</v>
      </c>
      <c r="B3" s="7" t="s">
        <v>51</v>
      </c>
      <c r="C3" s="7" t="s">
        <v>51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25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26</v>
      </c>
    </row>
    <row r="16" spans="1: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26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26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26</v>
      </c>
      <c r="N19" s="29" t="s">
        <v>18</v>
      </c>
    </row>
    <row r="20" spans="1:14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26</v>
      </c>
    </row>
    <row r="21" spans="1:14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26</v>
      </c>
    </row>
    <row r="22" spans="1:14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33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28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29</v>
      </c>
      <c r="K25" s="59">
        <v>0.01</v>
      </c>
      <c r="L25" s="9"/>
    </row>
    <row r="26" spans="1:14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29</v>
      </c>
      <c r="K26" s="59">
        <v>0.01</v>
      </c>
      <c r="L26" s="53"/>
      <c r="M26" s="58" t="s">
        <v>26</v>
      </c>
    </row>
    <row r="27" spans="1:14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30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28</v>
      </c>
      <c r="K29" s="61">
        <v>-0.09</v>
      </c>
      <c r="L29" s="9"/>
    </row>
    <row r="30" spans="1:14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31</v>
      </c>
    </row>
    <row r="35" spans="1:14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32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27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30</v>
      </c>
      <c r="K51" s="59">
        <v>0.19</v>
      </c>
      <c r="L51" s="9"/>
      <c r="M51" s="31"/>
      <c r="N51" s="31"/>
    </row>
    <row r="52" spans="1:14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27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30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30</v>
      </c>
      <c r="K56" s="59">
        <v>0.04</v>
      </c>
      <c r="L56" s="9"/>
      <c r="M56" s="31"/>
      <c r="N56" s="31"/>
    </row>
    <row r="57" spans="1:14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30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33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33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27</v>
      </c>
      <c r="K61" s="59">
        <v>0.01</v>
      </c>
      <c r="L61" s="9"/>
      <c r="M61" s="31"/>
      <c r="N61" s="31"/>
    </row>
    <row r="62" spans="1:14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33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27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33</v>
      </c>
      <c r="K66" s="61">
        <v>-0.09</v>
      </c>
      <c r="L66" s="9"/>
      <c r="M66" s="31"/>
      <c r="N66" s="31"/>
    </row>
    <row r="67" spans="1:14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29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34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29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30</v>
      </c>
      <c r="K71" s="61">
        <v>-0.01</v>
      </c>
      <c r="L71" s="9"/>
      <c r="M71" s="31"/>
      <c r="N71" s="31"/>
    </row>
    <row r="72" spans="1:14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33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30</v>
      </c>
      <c r="K74" s="59">
        <v>0.05</v>
      </c>
      <c r="L74" s="70"/>
      <c r="M74" s="41" t="s">
        <v>35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33</v>
      </c>
      <c r="K76" s="61">
        <v>-0.31</v>
      </c>
      <c r="L76" s="9"/>
      <c r="M76" s="31"/>
      <c r="N76" s="31"/>
    </row>
    <row r="77" spans="1:14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33</v>
      </c>
      <c r="K77" s="61">
        <v>-0.05</v>
      </c>
      <c r="L77" s="9"/>
      <c r="M77" s="72"/>
      <c r="N77" s="31"/>
    </row>
    <row r="78" spans="1:14" ht="13.5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49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.5" thickBot="1">
      <c r="A83" s="112" t="s">
        <v>50</v>
      </c>
      <c r="B83" s="113"/>
      <c r="C83" s="113"/>
      <c r="D83" s="113"/>
      <c r="E83" s="113"/>
      <c r="F83" s="113"/>
      <c r="G83" s="113"/>
      <c r="H83" s="113"/>
      <c r="I83" s="113"/>
      <c r="J83" s="113"/>
      <c r="K83" s="113"/>
      <c r="L83" s="114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.5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.5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.5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.5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.5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  <c r="M101" s="31"/>
      <c r="N101" s="31"/>
    </row>
    <row r="102" spans="1:14" ht="13.5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  <c r="M103" s="31"/>
      <c r="N103" s="31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.5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.5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 ht="15">
      <c r="A109" s="15">
        <f>A108+7</f>
        <v>42974</v>
      </c>
      <c r="B109" s="32">
        <f>C108+F108-G108</f>
        <v>1928.174677699194</v>
      </c>
      <c r="C109" s="17">
        <f>B109+(B109*0.04)</f>
        <v>2005.3016648071618</v>
      </c>
      <c r="D109" s="17">
        <f>B109/3250</f>
        <v>0.59328451621513667</v>
      </c>
      <c r="E109" s="28">
        <f>(C109-B109)/D109</f>
        <v>130.00000000000006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2005.3016648071618</v>
      </c>
      <c r="C110" s="17">
        <f>B110+(B110*0.04)</f>
        <v>2085.5137313994483</v>
      </c>
      <c r="D110" s="17">
        <f>B110/3250</f>
        <v>0.61701589686374214</v>
      </c>
      <c r="E110" s="28">
        <f>(C110-B110)/D110</f>
        <v>129.99999999999991</v>
      </c>
      <c r="F110" s="18"/>
      <c r="G110" s="18"/>
      <c r="H110" s="19">
        <f>D110*50/B110</f>
        <v>1.5384615384615385E-2</v>
      </c>
      <c r="I110" s="43"/>
      <c r="J110" s="18"/>
      <c r="K110" s="43"/>
      <c r="L110" s="9"/>
      <c r="M110" s="31"/>
      <c r="N110" s="31"/>
    </row>
    <row r="111" spans="1:14" s="1" customFormat="1" ht="13.5" thickBot="1">
      <c r="A111" s="15">
        <f>A110+7</f>
        <v>42988</v>
      </c>
      <c r="B111" s="20">
        <f>C110+F110-G110</f>
        <v>2085.5137313994483</v>
      </c>
      <c r="C111" s="17">
        <f>B111+(B111*0.04)</f>
        <v>2168.9342806554264</v>
      </c>
      <c r="D111" s="17">
        <f>B111/3250</f>
        <v>0.64169653273829175</v>
      </c>
      <c r="E111" s="28">
        <f>(C111-B111)/D111</f>
        <v>130.00000000000031</v>
      </c>
      <c r="F111" s="26"/>
      <c r="G111" s="18"/>
      <c r="H111" s="19">
        <f>D111*50/B111</f>
        <v>1.5384615384615382E-2</v>
      </c>
      <c r="I111" s="43"/>
      <c r="J111" s="18"/>
      <c r="K111" s="43"/>
      <c r="L111" s="9"/>
      <c r="M111" s="31"/>
      <c r="N111" s="31"/>
    </row>
    <row r="112" spans="1:14" ht="13.5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2168.9342806554264</v>
      </c>
      <c r="C113" s="17">
        <f>B113+(B113*0.04)</f>
        <v>2255.6916518816433</v>
      </c>
      <c r="D113" s="17">
        <f>B113/3250</f>
        <v>0.66736439404782355</v>
      </c>
      <c r="E113" s="28">
        <f>(C113-B113)/D113</f>
        <v>129.99999999999983</v>
      </c>
      <c r="F113" s="26"/>
      <c r="G113" s="18"/>
      <c r="H113" s="19">
        <f>D113*50/B113</f>
        <v>1.5384615384615387E-2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2255.6916518816433</v>
      </c>
      <c r="C114" s="17">
        <f>B114+(B114*0.04)</f>
        <v>2345.9193179569093</v>
      </c>
      <c r="D114" s="17">
        <f>B114/3250</f>
        <v>0.69405896980973636</v>
      </c>
      <c r="E114" s="28">
        <f>(C114-B114)/D114</f>
        <v>130.00000000000028</v>
      </c>
      <c r="F114" s="18"/>
      <c r="G114" s="18"/>
      <c r="H114" s="19">
        <f>D114*50/B114</f>
        <v>1.5384615384615384E-2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2345.9193179569093</v>
      </c>
      <c r="C115" s="17">
        <f>B115+(B115*0.04)</f>
        <v>2439.7560906751855</v>
      </c>
      <c r="D115" s="17">
        <f>B115/3250</f>
        <v>0.72182132860212589</v>
      </c>
      <c r="E115" s="28">
        <f>(C115-B115)/D115</f>
        <v>129.99999999999989</v>
      </c>
      <c r="F115" s="18"/>
      <c r="G115" s="18"/>
      <c r="H115" s="19">
        <f>D115*50/B115</f>
        <v>1.5384615384615384E-2</v>
      </c>
      <c r="I115" s="43"/>
      <c r="J115" s="18"/>
      <c r="K115" s="43"/>
      <c r="L115" s="9"/>
      <c r="M115" s="31"/>
      <c r="N115" s="31"/>
    </row>
    <row r="116" spans="1:14" s="1" customFormat="1" ht="13.5" thickBot="1">
      <c r="A116" s="15">
        <f>A115+7</f>
        <v>43016</v>
      </c>
      <c r="B116" s="20">
        <f>C115+F115-G115</f>
        <v>2439.7560906751855</v>
      </c>
      <c r="C116" s="17">
        <f>B116+(B116*0.04)</f>
        <v>2537.3463343021931</v>
      </c>
      <c r="D116" s="17">
        <f>B116/3250</f>
        <v>0.75069418174621094</v>
      </c>
      <c r="E116" s="28">
        <f>(C116-B116)/D116</f>
        <v>130.0000000000002</v>
      </c>
      <c r="F116" s="26"/>
      <c r="G116" s="18"/>
      <c r="H116" s="19">
        <f>D116*50/B116</f>
        <v>1.5384615384615384E-2</v>
      </c>
      <c r="I116" s="43"/>
      <c r="J116" s="18"/>
      <c r="K116" s="43"/>
      <c r="L116" s="9"/>
      <c r="M116" s="31"/>
      <c r="N116" s="31"/>
    </row>
    <row r="117" spans="1:14" ht="13.5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2537.3463343021931</v>
      </c>
      <c r="C118" s="17">
        <f>B118+(B118*0.04)</f>
        <v>2638.840187674281</v>
      </c>
      <c r="D118" s="17">
        <f>B118/3250</f>
        <v>0.7807219490160594</v>
      </c>
      <c r="E118" s="28">
        <f>(C118-B118)/D118</f>
        <v>130.0000000000002</v>
      </c>
      <c r="F118" s="26"/>
      <c r="G118" s="18"/>
      <c r="H118" s="19">
        <f>D118*50/B118</f>
        <v>1.5384615384615384E-2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2638.840187674281</v>
      </c>
      <c r="C119" s="17">
        <f>B119+(B119*0.04)</f>
        <v>2744.3937951812522</v>
      </c>
      <c r="D119" s="17">
        <f>B119/3250</f>
        <v>0.81195082697670184</v>
      </c>
      <c r="E119" s="28">
        <f>(C119-B119)/D119</f>
        <v>130.00000000000006</v>
      </c>
      <c r="F119" s="18"/>
      <c r="G119" s="18"/>
      <c r="H119" s="19">
        <f>D119*50/B119</f>
        <v>1.5384615384615385E-2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2744.3937951812522</v>
      </c>
      <c r="C120" s="17">
        <f>B120+(B120*0.04)</f>
        <v>2854.1695469885021</v>
      </c>
      <c r="D120" s="17">
        <f>B120/3250</f>
        <v>0.84442886005576989</v>
      </c>
      <c r="E120" s="28">
        <f>(C120-B120)/D120</f>
        <v>129.99999999999977</v>
      </c>
      <c r="F120" s="18"/>
      <c r="G120" s="18"/>
      <c r="H120" s="19">
        <f>D120*50/B120</f>
        <v>1.5384615384615385E-2</v>
      </c>
      <c r="I120" s="43"/>
      <c r="J120" s="18"/>
      <c r="K120" s="43"/>
      <c r="L120" s="9"/>
      <c r="M120" s="31"/>
      <c r="N120" s="31"/>
    </row>
    <row r="121" spans="1:14" s="1" customFormat="1" ht="13.5" thickBot="1">
      <c r="A121" s="15">
        <f>A120+7</f>
        <v>43044</v>
      </c>
      <c r="B121" s="20">
        <f>C120+F120-G120</f>
        <v>2854.1695469885021</v>
      </c>
      <c r="C121" s="17">
        <f>B121+(B121*0.04)</f>
        <v>2968.3363288680421</v>
      </c>
      <c r="D121" s="17">
        <f>B121/3250</f>
        <v>0.87820601445800062</v>
      </c>
      <c r="E121" s="28">
        <f>(C121-B121)/D121</f>
        <v>129.99999999999983</v>
      </c>
      <c r="F121" s="80"/>
      <c r="G121" s="80"/>
      <c r="H121" s="19">
        <f>D121*50/B121</f>
        <v>1.5384615384615384E-2</v>
      </c>
      <c r="I121" s="43"/>
      <c r="J121" s="18"/>
      <c r="K121" s="43"/>
      <c r="L121" s="9"/>
      <c r="M121" s="31"/>
      <c r="N121" s="31"/>
    </row>
    <row r="122" spans="1:14" ht="13.5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2968.3363288680421</v>
      </c>
      <c r="C123" s="17">
        <f>B123+(B123*0.04)</f>
        <v>3087.0697820227638</v>
      </c>
      <c r="D123" s="17">
        <f>B123/3250</f>
        <v>0.9133342550363206</v>
      </c>
      <c r="E123" s="28">
        <f>(C123-B123)/D123</f>
        <v>130.00000000000003</v>
      </c>
      <c r="F123" s="26"/>
      <c r="G123" s="18"/>
      <c r="H123" s="19">
        <f>D123*50/B123</f>
        <v>1.5384615384615384E-2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3087.0697820227638</v>
      </c>
      <c r="C124" s="17">
        <f>B124+(B124*0.04)</f>
        <v>3210.5525733036743</v>
      </c>
      <c r="D124" s="17">
        <f>B124/3250</f>
        <v>0.94986762523777346</v>
      </c>
      <c r="E124" s="28">
        <f>(C124-B124)/D124</f>
        <v>129.99999999999997</v>
      </c>
      <c r="F124" s="18"/>
      <c r="G124" s="18"/>
      <c r="H124" s="19">
        <f>D124*50/B124</f>
        <v>1.5384615384615384E-2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3210.5525733036743</v>
      </c>
      <c r="C125" s="17">
        <f>B125+(B125*0.04)</f>
        <v>3338.9746762358213</v>
      </c>
      <c r="D125" s="17">
        <f>B125/3250</f>
        <v>0.98786233024728443</v>
      </c>
      <c r="E125" s="28">
        <f>(C125-B125)/D125</f>
        <v>130.00000000000006</v>
      </c>
      <c r="F125" s="18"/>
      <c r="G125" s="18"/>
      <c r="H125" s="19">
        <f>D125*50/B125</f>
        <v>1.5384615384615385E-2</v>
      </c>
      <c r="I125" s="43"/>
      <c r="J125" s="18"/>
      <c r="K125" s="43"/>
      <c r="L125" s="9"/>
      <c r="M125" s="31"/>
      <c r="N125" s="31"/>
    </row>
    <row r="126" spans="1:14" s="1" customFormat="1" ht="13.5" thickBot="1">
      <c r="A126" s="15">
        <f>A125+7</f>
        <v>43072</v>
      </c>
      <c r="B126" s="20">
        <f>C125+F125-G125</f>
        <v>3338.9746762358213</v>
      </c>
      <c r="C126" s="17">
        <f>B126+(B126*0.04)</f>
        <v>3472.5336632852541</v>
      </c>
      <c r="D126" s="17">
        <f>B126/3250</f>
        <v>1.0273768234571758</v>
      </c>
      <c r="E126" s="28">
        <f>(C126-B126)/D126</f>
        <v>129.99999999999989</v>
      </c>
      <c r="F126" s="80"/>
      <c r="G126" s="80"/>
      <c r="H126" s="19">
        <f>D126*50/B126</f>
        <v>1.5384615384615385E-2</v>
      </c>
      <c r="I126" s="43"/>
      <c r="J126" s="18"/>
      <c r="K126" s="43"/>
      <c r="L126" s="9"/>
      <c r="M126" s="31"/>
      <c r="N126" s="31"/>
    </row>
    <row r="127" spans="1:14" ht="13.5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3472.5336632852541</v>
      </c>
      <c r="C128" s="17">
        <f>B128+(B128*0.04)</f>
        <v>3611.4350098166642</v>
      </c>
      <c r="D128" s="17">
        <f>B128/3250</f>
        <v>1.0684718963954627</v>
      </c>
      <c r="E128" s="28">
        <f>(C128-B128)/D128</f>
        <v>129.99999999999997</v>
      </c>
      <c r="F128" s="26"/>
      <c r="G128" s="18"/>
      <c r="H128" s="19">
        <f>D128*50/B128</f>
        <v>1.5384615384615384E-2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3611.4350098166642</v>
      </c>
      <c r="C129" s="17">
        <f>B129+(B129*0.04)</f>
        <v>3755.8924102093306</v>
      </c>
      <c r="D129" s="17">
        <f>B129/3250</f>
        <v>1.1112107722512814</v>
      </c>
      <c r="E129" s="28">
        <f>(C129-B129)/D129</f>
        <v>129.99999999999983</v>
      </c>
      <c r="F129" s="18"/>
      <c r="G129" s="18"/>
      <c r="H129" s="19">
        <f>D129*50/B129</f>
        <v>1.5384615384615387E-2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3755.8924102093306</v>
      </c>
      <c r="C130" s="17">
        <f>B130+(B130*0.04)</f>
        <v>3906.1281066177039</v>
      </c>
      <c r="D130" s="17">
        <f>B130/3250</f>
        <v>1.1556592031413324</v>
      </c>
      <c r="E130" s="28">
        <f>(C130-B130)/D130</f>
        <v>130.00000000000009</v>
      </c>
      <c r="F130" s="18"/>
      <c r="G130" s="18"/>
      <c r="H130" s="19">
        <f>D130*50/B130</f>
        <v>1.5384615384615384E-2</v>
      </c>
      <c r="I130" s="43"/>
      <c r="J130" s="18"/>
      <c r="K130" s="43"/>
      <c r="L130" s="9"/>
      <c r="M130" s="31"/>
      <c r="N130" s="31"/>
    </row>
    <row r="131" spans="1:14" s="1" customFormat="1" ht="13.5" thickBot="1">
      <c r="A131" s="15">
        <f>A130+7</f>
        <v>43100</v>
      </c>
      <c r="B131" s="20">
        <f>C130+F130-G130</f>
        <v>3906.1281066177039</v>
      </c>
      <c r="C131" s="17">
        <f>B131+(B131*0.04)</f>
        <v>4062.3732308824119</v>
      </c>
      <c r="D131" s="17">
        <f>B131/3250</f>
        <v>1.2018855712669858</v>
      </c>
      <c r="E131" s="28">
        <f>(C131-B131)/D131</f>
        <v>129.99999999999989</v>
      </c>
      <c r="F131" s="80"/>
      <c r="G131" s="80"/>
      <c r="H131" s="19">
        <f>D131*50/B131</f>
        <v>1.5384615384615385E-2</v>
      </c>
      <c r="I131" s="43"/>
      <c r="J131" s="18"/>
      <c r="K131" s="43"/>
      <c r="L131" s="9"/>
      <c r="M131" s="31"/>
      <c r="N131" s="31"/>
    </row>
    <row r="132" spans="1:14" ht="13.5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4062.3732308824119</v>
      </c>
      <c r="C133" s="17">
        <f>B133+(B133*0.04)</f>
        <v>4224.8681601177086</v>
      </c>
      <c r="D133" s="17">
        <f>B133/3250</f>
        <v>1.2499609941176653</v>
      </c>
      <c r="E133" s="28">
        <f>(C133-B133)/D133</f>
        <v>130.00000000000017</v>
      </c>
      <c r="F133" s="26"/>
      <c r="G133" s="52"/>
      <c r="H133" s="19">
        <f>D133*50/B133</f>
        <v>1.5384615384615385E-2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4224.8681601177086</v>
      </c>
      <c r="C134" s="17">
        <f>B134+(B134*0.04)</f>
        <v>4393.8628865224173</v>
      </c>
      <c r="D134" s="17">
        <f>B134/3250</f>
        <v>1.2999594338823719</v>
      </c>
      <c r="E134" s="28">
        <f>(C134-B134)/D134</f>
        <v>130.00000000000026</v>
      </c>
      <c r="F134" s="26"/>
      <c r="G134" s="33"/>
      <c r="H134" s="19">
        <f>D134*50/B134</f>
        <v>1.5384615384615384E-2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4393.8628865224173</v>
      </c>
      <c r="C135" s="17">
        <f>B135+(B135*0.04)</f>
        <v>4569.6174019833143</v>
      </c>
      <c r="D135" s="17">
        <f>B135/3250</f>
        <v>1.3519578112376669</v>
      </c>
      <c r="E135" s="28">
        <f>(C135-B135)/D135</f>
        <v>130.0000000000002</v>
      </c>
      <c r="F135" s="26"/>
      <c r="G135" s="33"/>
      <c r="H135" s="19">
        <f>D135*50/B135</f>
        <v>1.5384615384615385E-2</v>
      </c>
      <c r="I135" s="43"/>
      <c r="J135" s="18"/>
      <c r="K135" s="43"/>
      <c r="L135" s="9"/>
      <c r="M135" s="31"/>
      <c r="N135" s="31"/>
    </row>
    <row r="136" spans="1:14" s="1" customFormat="1" ht="13.5" thickBot="1">
      <c r="A136" s="15">
        <f>A135+7</f>
        <v>43128</v>
      </c>
      <c r="B136" s="20">
        <f>C135+F135-G135</f>
        <v>4569.6174019833143</v>
      </c>
      <c r="C136" s="17">
        <f>B136+(B136*0.04)</f>
        <v>4752.4020980626465</v>
      </c>
      <c r="D136" s="17">
        <f>B136/3250</f>
        <v>1.4060361236871737</v>
      </c>
      <c r="E136" s="28">
        <f>(C136-B136)/D136</f>
        <v>129.99999999999974</v>
      </c>
      <c r="F136" s="80"/>
      <c r="G136" s="80"/>
      <c r="H136" s="19">
        <f>D136*50/B136</f>
        <v>1.5384615384615385E-2</v>
      </c>
      <c r="I136" s="43"/>
      <c r="J136" s="18"/>
      <c r="K136" s="43"/>
      <c r="L136" s="9"/>
      <c r="M136" s="31"/>
      <c r="N136" s="31"/>
    </row>
    <row r="137" spans="1:14" ht="13.5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4752.4020980626465</v>
      </c>
      <c r="C138" s="17">
        <f>B138+(B138*0.04)</f>
        <v>4942.4981819851528</v>
      </c>
      <c r="D138" s="17">
        <f>B138/3250</f>
        <v>1.4622775686346605</v>
      </c>
      <c r="E138" s="28">
        <f>(C138-B138)/D138</f>
        <v>130.00000000000028</v>
      </c>
      <c r="F138" s="26"/>
      <c r="G138" s="18"/>
      <c r="H138" s="19">
        <f>D138*50/B138</f>
        <v>1.5384615384615385E-2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4942.4981819851528</v>
      </c>
      <c r="C139" s="17">
        <f>B139+(B139*0.04)</f>
        <v>5140.1981092645592</v>
      </c>
      <c r="D139" s="17">
        <f>B139/3250</f>
        <v>1.520768671380047</v>
      </c>
      <c r="E139" s="28">
        <f>(C139-B139)/D139</f>
        <v>130.00000000000023</v>
      </c>
      <c r="F139" s="18"/>
      <c r="G139" s="18"/>
      <c r="H139" s="19">
        <f>D139*50/B139</f>
        <v>1.5384615384615385E-2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5140.1981092645592</v>
      </c>
      <c r="C140" s="17">
        <f>B140+(B140*0.04)</f>
        <v>5345.8060336351418</v>
      </c>
      <c r="D140" s="17">
        <f>B140/3250</f>
        <v>1.5815994182352491</v>
      </c>
      <c r="E140" s="28">
        <f>(C140-B140)/D140</f>
        <v>130.00000000000014</v>
      </c>
      <c r="F140" s="18"/>
      <c r="G140" s="18"/>
      <c r="H140" s="19">
        <f>D140*50/B140</f>
        <v>1.5384615384615387E-2</v>
      </c>
      <c r="I140" s="43"/>
      <c r="J140" s="18"/>
      <c r="K140" s="43"/>
      <c r="L140" s="9"/>
      <c r="M140" s="31"/>
      <c r="N140" s="31"/>
    </row>
    <row r="141" spans="1:14" s="1" customFormat="1" ht="13.5" thickBot="1">
      <c r="A141" s="15">
        <f>A140+7</f>
        <v>43156</v>
      </c>
      <c r="B141" s="20">
        <f>C140+F140-G140</f>
        <v>5345.8060336351418</v>
      </c>
      <c r="C141" s="17">
        <f>B141+(B141*0.04)</f>
        <v>5559.6382749805471</v>
      </c>
      <c r="D141" s="17">
        <f>B141/3250</f>
        <v>1.6448633949646589</v>
      </c>
      <c r="E141" s="28">
        <f>(C141-B141)/D141</f>
        <v>129.99999999999974</v>
      </c>
      <c r="F141" s="80"/>
      <c r="G141" s="80"/>
      <c r="H141" s="19">
        <f>D141*50/B141</f>
        <v>1.5384615384615384E-2</v>
      </c>
      <c r="I141" s="43"/>
      <c r="J141" s="18"/>
      <c r="K141" s="43"/>
      <c r="L141" s="9"/>
      <c r="M141" s="31"/>
      <c r="N141" s="31"/>
    </row>
    <row r="142" spans="1:14" ht="13.5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5559.6382749805471</v>
      </c>
      <c r="C143" s="17">
        <f>B143+(B143*0.04)</f>
        <v>5782.0238059797693</v>
      </c>
      <c r="D143" s="17">
        <f>B143/3250</f>
        <v>1.7106579307632452</v>
      </c>
      <c r="E143" s="28">
        <f>(C143-B143)/D143</f>
        <v>130.00000000000023</v>
      </c>
      <c r="F143" s="26"/>
      <c r="G143" s="18"/>
      <c r="H143" s="19">
        <f>D143*50/B143</f>
        <v>1.5384615384615384E-2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5782.0238059797693</v>
      </c>
      <c r="C144" s="17">
        <f>B144+(B144*0.04)</f>
        <v>6013.3047582189602</v>
      </c>
      <c r="D144" s="17">
        <f>B144/3250</f>
        <v>1.7790842479937752</v>
      </c>
      <c r="E144" s="28">
        <f>(C144-B144)/D144</f>
        <v>130.00000000000003</v>
      </c>
      <c r="F144" s="18"/>
      <c r="G144" s="18"/>
      <c r="H144" s="19">
        <f>D144*50/B144</f>
        <v>1.5384615384615384E-2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6013.3047582189602</v>
      </c>
      <c r="C145" s="17">
        <f>B145+(B145*0.04)</f>
        <v>6253.8369485477187</v>
      </c>
      <c r="D145" s="17">
        <f>B145/3250</f>
        <v>1.8502476179135261</v>
      </c>
      <c r="E145" s="28">
        <f>(C145-B145)/D145</f>
        <v>130.00000000000011</v>
      </c>
      <c r="F145" s="18"/>
      <c r="G145" s="18"/>
      <c r="H145" s="19">
        <f>D145*50/B145</f>
        <v>1.5384615384615384E-2</v>
      </c>
      <c r="I145" s="43"/>
      <c r="J145" s="18"/>
      <c r="K145" s="43"/>
      <c r="L145" s="9"/>
      <c r="M145" s="31"/>
      <c r="N145" s="31"/>
    </row>
    <row r="146" spans="1:14" s="1" customFormat="1" ht="13.5" thickBot="1">
      <c r="A146" s="15">
        <f>A145+7</f>
        <v>43184</v>
      </c>
      <c r="B146" s="20">
        <f>C145+F145-G145</f>
        <v>6253.8369485477187</v>
      </c>
      <c r="C146" s="17">
        <f>B146+(B146*0.04)</f>
        <v>6503.9904264896277</v>
      </c>
      <c r="D146" s="17">
        <f>B146/3250</f>
        <v>1.9242575226300673</v>
      </c>
      <c r="E146" s="28">
        <f>(C146-B146)/D146</f>
        <v>130.00000000000009</v>
      </c>
      <c r="F146" s="80"/>
      <c r="G146" s="80"/>
      <c r="H146" s="19">
        <f>D146*50/B146</f>
        <v>1.5384615384615384E-2</v>
      </c>
      <c r="I146" s="43"/>
      <c r="J146" s="18"/>
      <c r="K146" s="43"/>
      <c r="L146" s="9"/>
      <c r="M146" s="31"/>
      <c r="N146" s="31"/>
    </row>
    <row r="147" spans="1:14" ht="13.5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6503.9904264896277</v>
      </c>
      <c r="C148" s="17">
        <f>B148+(B148*0.04)</f>
        <v>6764.1500435492126</v>
      </c>
      <c r="D148" s="17">
        <f>B148/3250</f>
        <v>2.0012278235352698</v>
      </c>
      <c r="E148" s="28">
        <f>(C148-B148)/D148</f>
        <v>129.99999999999991</v>
      </c>
      <c r="F148" s="26"/>
      <c r="G148" s="18"/>
      <c r="H148" s="19">
        <f>D148*50/B148</f>
        <v>1.5384615384615384E-2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6764.1500435492126</v>
      </c>
      <c r="C149" s="17">
        <f>B149+(B149*0.04)</f>
        <v>7034.7160452911812</v>
      </c>
      <c r="D149" s="17">
        <f>B149/3250</f>
        <v>2.081276936476681</v>
      </c>
      <c r="E149" s="28">
        <f>(C149-B149)/D149</f>
        <v>130.00000000000006</v>
      </c>
      <c r="F149" s="18"/>
      <c r="G149" s="18"/>
      <c r="H149" s="19">
        <f>D149*50/B149</f>
        <v>1.5384615384615387E-2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7034.7160452911812</v>
      </c>
      <c r="C150" s="17">
        <f>B150+(B150*0.04)</f>
        <v>7316.1046871028284</v>
      </c>
      <c r="D150" s="17">
        <f>B150/3250</f>
        <v>2.1645280139357479</v>
      </c>
      <c r="E150" s="28">
        <f>(C150-B150)/D150</f>
        <v>129.99999999999997</v>
      </c>
      <c r="F150" s="18"/>
      <c r="G150" s="18"/>
      <c r="H150" s="19">
        <f>D150*50/B150</f>
        <v>1.5384615384615384E-2</v>
      </c>
      <c r="I150" s="43"/>
      <c r="J150" s="18"/>
      <c r="K150" s="43"/>
      <c r="L150" s="9"/>
      <c r="M150" s="31"/>
      <c r="N150" s="31"/>
    </row>
    <row r="151" spans="1:14" s="1" customFormat="1" ht="13.5" thickBot="1">
      <c r="A151" s="15">
        <f>A150+7</f>
        <v>43212</v>
      </c>
      <c r="B151" s="20">
        <f>C150+F150-G150</f>
        <v>7316.1046871028284</v>
      </c>
      <c r="C151" s="17">
        <f>B151+(B151*0.04)</f>
        <v>7608.7488745869414</v>
      </c>
      <c r="D151" s="17">
        <f>B151/3250</f>
        <v>2.251109134493178</v>
      </c>
      <c r="E151" s="28">
        <f>(C151-B151)/D151</f>
        <v>129.99999999999994</v>
      </c>
      <c r="F151" s="80"/>
      <c r="G151" s="80"/>
      <c r="H151" s="19">
        <f>D151*50/B151</f>
        <v>1.5384615384615384E-2</v>
      </c>
      <c r="I151" s="43"/>
      <c r="J151" s="18"/>
      <c r="K151" s="43"/>
      <c r="L151" s="9"/>
      <c r="M151" s="31"/>
      <c r="N151" s="31"/>
    </row>
    <row r="152" spans="1:14" ht="13.5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7608.7488745869414</v>
      </c>
      <c r="C153" s="17">
        <f>B153+(B153*0.04)</f>
        <v>7913.0988295704192</v>
      </c>
      <c r="D153" s="17">
        <f>B153/3250</f>
        <v>2.3411534998729051</v>
      </c>
      <c r="E153" s="28">
        <f>(C153-B153)/D153</f>
        <v>130.00000000000006</v>
      </c>
      <c r="F153" s="26"/>
      <c r="G153" s="18"/>
      <c r="H153" s="19">
        <f>D153*50/B153</f>
        <v>1.5384615384615384E-2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7913.0988295704192</v>
      </c>
      <c r="C154" s="17">
        <f>B154+(B154*0.04)</f>
        <v>8229.6227827532366</v>
      </c>
      <c r="D154" s="17">
        <f>B154/3250</f>
        <v>2.4347996398678213</v>
      </c>
      <c r="E154" s="28">
        <f>(C154-B154)/D154</f>
        <v>130.00000000000026</v>
      </c>
      <c r="F154" s="18"/>
      <c r="G154" s="18"/>
      <c r="H154" s="19">
        <f>D154*50/B154</f>
        <v>1.5384615384615385E-2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8229.6227827532366</v>
      </c>
      <c r="C155" s="17">
        <f>B155+(B155*0.04)</f>
        <v>8558.8076940633655</v>
      </c>
      <c r="D155" s="17">
        <f>B155/3250</f>
        <v>2.5321916254625343</v>
      </c>
      <c r="E155" s="28">
        <f>(C155-B155)/D155</f>
        <v>129.99999999999977</v>
      </c>
      <c r="F155" s="18"/>
      <c r="G155" s="18"/>
      <c r="H155" s="19">
        <f>D155*50/B155</f>
        <v>1.5384615384615384E-2</v>
      </c>
      <c r="I155" s="43"/>
      <c r="J155" s="18"/>
      <c r="K155" s="43"/>
      <c r="L155" s="9"/>
      <c r="M155" s="31"/>
      <c r="N155" s="31"/>
    </row>
    <row r="156" spans="1:14" s="1" customFormat="1" ht="13.5" thickBot="1">
      <c r="A156" s="15">
        <f>A155+7</f>
        <v>43240</v>
      </c>
      <c r="B156" s="20">
        <f>C155+F155-G155</f>
        <v>8558.8076940633655</v>
      </c>
      <c r="C156" s="17">
        <f>B156+(B156*0.04)</f>
        <v>8901.1600018258996</v>
      </c>
      <c r="D156" s="17">
        <f>B156/3250</f>
        <v>2.6334792904810356</v>
      </c>
      <c r="E156" s="28">
        <f>(C156-B156)/D156</f>
        <v>129.9999999999998</v>
      </c>
      <c r="F156" s="80"/>
      <c r="G156" s="80"/>
      <c r="H156" s="19">
        <f>D156*50/B156</f>
        <v>1.5384615384615384E-2</v>
      </c>
      <c r="I156" s="43"/>
      <c r="J156" s="18"/>
      <c r="K156" s="43"/>
      <c r="L156" s="9"/>
      <c r="M156" s="31"/>
      <c r="N156" s="31"/>
    </row>
    <row r="157" spans="1:14" ht="13.5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8901.1600018258996</v>
      </c>
      <c r="C158" s="17">
        <f>B158+(B158*0.04)</f>
        <v>9257.2064018989349</v>
      </c>
      <c r="D158" s="17">
        <f>B158/3250</f>
        <v>2.7388184621002769</v>
      </c>
      <c r="E158" s="28">
        <f>(C158-B158)/D158</f>
        <v>129.99999999999974</v>
      </c>
      <c r="F158" s="26"/>
      <c r="G158" s="18"/>
      <c r="H158" s="19">
        <f>D158*50/B158</f>
        <v>1.5384615384615384E-2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9257.2064018989349</v>
      </c>
      <c r="C159" s="17">
        <f>B159+(B159*0.04)</f>
        <v>9627.4946579748921</v>
      </c>
      <c r="D159" s="17">
        <f>B159/3250</f>
        <v>2.8483712005842876</v>
      </c>
      <c r="E159" s="28">
        <f>(C159-B159)/D159</f>
        <v>129.99999999999991</v>
      </c>
      <c r="F159" s="18"/>
      <c r="G159" s="18"/>
      <c r="H159" s="19">
        <f>D159*50/B159</f>
        <v>1.5384615384615384E-2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9627.4946579748921</v>
      </c>
      <c r="C160" s="17">
        <f>B160+(B160*0.04)</f>
        <v>10012.594444293887</v>
      </c>
      <c r="D160" s="17">
        <f>B160/3250</f>
        <v>2.9623060486076591</v>
      </c>
      <c r="E160" s="28">
        <f>(C160-B160)/D160</f>
        <v>129.99999999999977</v>
      </c>
      <c r="F160" s="18"/>
      <c r="G160" s="18"/>
      <c r="H160" s="19">
        <f>D160*50/B160</f>
        <v>1.5384615384615385E-2</v>
      </c>
      <c r="I160" s="43"/>
      <c r="J160" s="18"/>
      <c r="K160" s="43"/>
      <c r="L160" s="9"/>
      <c r="M160" s="31"/>
      <c r="N160" s="31"/>
    </row>
    <row r="161" spans="1:14" s="1" customFormat="1" ht="13.5" thickBot="1">
      <c r="A161" s="15">
        <f>A160+7</f>
        <v>43268</v>
      </c>
      <c r="B161" s="20">
        <f>C160+F160-G160</f>
        <v>10012.594444293887</v>
      </c>
      <c r="C161" s="17">
        <f>B161+(B161*0.04)</f>
        <v>10413.098222065642</v>
      </c>
      <c r="D161" s="17">
        <f>B161/3250</f>
        <v>3.0807982905519653</v>
      </c>
      <c r="E161" s="28">
        <f>(C161-B161)/D161</f>
        <v>129.99999999999991</v>
      </c>
      <c r="F161" s="80"/>
      <c r="G161" s="80"/>
      <c r="H161" s="19">
        <f>D161*50/B161</f>
        <v>1.5384615384615384E-2</v>
      </c>
      <c r="I161" s="43"/>
      <c r="J161" s="18"/>
      <c r="K161" s="43"/>
      <c r="L161" s="9"/>
      <c r="M161" s="31"/>
      <c r="N161" s="31"/>
    </row>
    <row r="162" spans="1:14" ht="13.5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10413.098222065642</v>
      </c>
      <c r="C163" s="17">
        <f>B163+(B163*0.04)</f>
        <v>10829.622150948268</v>
      </c>
      <c r="D163" s="17">
        <f>B163/3250</f>
        <v>3.204030222174044</v>
      </c>
      <c r="E163" s="28">
        <f>(C163-B163)/D163</f>
        <v>129.9999999999998</v>
      </c>
      <c r="F163" s="26"/>
      <c r="G163" s="18"/>
      <c r="H163" s="19">
        <f>D163*50/B163</f>
        <v>1.5384615384615385E-2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10829.622150948268</v>
      </c>
      <c r="C164" s="17">
        <f>B164+(B164*0.04)</f>
        <v>11262.807036986198</v>
      </c>
      <c r="D164" s="17">
        <f>B164/3250</f>
        <v>3.3321914310610055</v>
      </c>
      <c r="E164" s="28">
        <f>(C164-B164)/D164</f>
        <v>129.99999999999994</v>
      </c>
      <c r="F164" s="18"/>
      <c r="G164" s="18"/>
      <c r="H164" s="19">
        <f>D164*50/B164</f>
        <v>1.5384615384615385E-2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11262.807036986198</v>
      </c>
      <c r="C165" s="17">
        <f>B165+(B165*0.04)</f>
        <v>11713.319318465647</v>
      </c>
      <c r="D165" s="17">
        <f>B165/3250</f>
        <v>3.4654790883034456</v>
      </c>
      <c r="E165" s="28">
        <f>(C165-B165)/D165</f>
        <v>130.0000000000002</v>
      </c>
      <c r="F165" s="18"/>
      <c r="G165" s="18"/>
      <c r="H165" s="19">
        <f>D165*50/B165</f>
        <v>1.5384615384615385E-2</v>
      </c>
      <c r="I165" s="43"/>
      <c r="J165" s="18"/>
      <c r="K165" s="43"/>
      <c r="L165" s="9"/>
      <c r="M165" s="31"/>
      <c r="N165" s="31"/>
    </row>
    <row r="166" spans="1:14" s="1" customFormat="1" ht="13.5" thickBot="1">
      <c r="A166" s="15">
        <f>A165+7</f>
        <v>43296</v>
      </c>
      <c r="B166" s="20">
        <f>C165+F165-G165</f>
        <v>11713.319318465647</v>
      </c>
      <c r="C166" s="17">
        <f>B166+(B166*0.04)</f>
        <v>12181.852091204273</v>
      </c>
      <c r="D166" s="17">
        <f>B166/3250</f>
        <v>3.6040982518355835</v>
      </c>
      <c r="E166" s="28">
        <f>(C166-B166)/D166</f>
        <v>130.0000000000002</v>
      </c>
      <c r="F166" s="80"/>
      <c r="G166" s="80"/>
      <c r="H166" s="19">
        <f>D166*50/B166</f>
        <v>1.5384615384615384E-2</v>
      </c>
      <c r="I166" s="43"/>
      <c r="J166" s="18"/>
      <c r="K166" s="43"/>
      <c r="L166" s="9"/>
      <c r="M166" s="31"/>
      <c r="N166" s="31"/>
    </row>
    <row r="167" spans="1:14" ht="13.5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12181.852091204273</v>
      </c>
      <c r="C168" s="17">
        <f>B168+(B168*0.04)</f>
        <v>12669.126174852445</v>
      </c>
      <c r="D168" s="17">
        <f>B168/3250</f>
        <v>3.748262181909007</v>
      </c>
      <c r="E168" s="28">
        <f>(C168-B168)/D168</f>
        <v>130.0000000000002</v>
      </c>
      <c r="F168" s="26"/>
      <c r="G168" s="33"/>
      <c r="H168" s="19">
        <f>D168*50/B168</f>
        <v>1.5384615384615384E-2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12669.126174852445</v>
      </c>
      <c r="C169" s="17">
        <f>B169+(B169*0.04)</f>
        <v>13175.891221846543</v>
      </c>
      <c r="D169" s="17">
        <f>B169/3250</f>
        <v>3.8981926691853674</v>
      </c>
      <c r="E169" s="28">
        <f>(C169-B169)/D169</f>
        <v>130.00000000000011</v>
      </c>
      <c r="F169" s="26"/>
      <c r="G169" s="63"/>
      <c r="H169" s="19">
        <f>D169*50/B169</f>
        <v>1.5384615384615384E-2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13175.891221846543</v>
      </c>
      <c r="C170" s="17">
        <f>B170+(B170*0.04)</f>
        <v>13702.926870720405</v>
      </c>
      <c r="D170" s="17">
        <f>B170/3250</f>
        <v>4.0541203759527829</v>
      </c>
      <c r="E170" s="28">
        <f>(C170-B170)/D170</f>
        <v>129.99999999999997</v>
      </c>
      <c r="F170" s="26"/>
      <c r="G170" s="33"/>
      <c r="H170" s="19">
        <f>D170*50/B170</f>
        <v>1.5384615384615385E-2</v>
      </c>
      <c r="I170" s="43"/>
      <c r="J170" s="18"/>
      <c r="K170" s="43"/>
      <c r="L170" s="9"/>
    </row>
    <row r="171" spans="1:14" s="1" customFormat="1" ht="13.5" thickBot="1">
      <c r="A171" s="15">
        <f>A170+7</f>
        <v>43324</v>
      </c>
      <c r="B171" s="20">
        <f>C170+F170-G170</f>
        <v>13702.926870720405</v>
      </c>
      <c r="C171" s="17">
        <f>B171+(B171*0.04)</f>
        <v>14251.043945549221</v>
      </c>
      <c r="D171" s="17">
        <f>B171/3250</f>
        <v>4.2162851909908934</v>
      </c>
      <c r="E171" s="28">
        <f>(C171-B171)/D171</f>
        <v>130.00000000000017</v>
      </c>
      <c r="F171" s="80"/>
      <c r="G171" s="80"/>
      <c r="H171" s="19">
        <f>D171*50/B171</f>
        <v>1.5384615384615382E-2</v>
      </c>
      <c r="I171" s="43"/>
      <c r="J171" s="18"/>
      <c r="K171" s="43"/>
      <c r="L171" s="9"/>
    </row>
    <row r="172" spans="1:14" ht="13.5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14251.043945549221</v>
      </c>
      <c r="C173" s="17">
        <f>B173+(B173*0.04)</f>
        <v>14821.085703371191</v>
      </c>
      <c r="D173" s="17">
        <f>B173/3250</f>
        <v>4.3849365986305298</v>
      </c>
      <c r="E173" s="28">
        <f>(C173-B173)/D173</f>
        <v>130.00000000000014</v>
      </c>
      <c r="F173" s="26"/>
      <c r="G173" s="18"/>
      <c r="H173" s="19">
        <f>D173*50/B173</f>
        <v>1.5384615384615385E-2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14821.085703371191</v>
      </c>
      <c r="C174" s="17">
        <f>B174+(B174*0.04)</f>
        <v>15413.929131506038</v>
      </c>
      <c r="D174" s="17">
        <f>B174/3250</f>
        <v>4.5603340625757509</v>
      </c>
      <c r="E174" s="28">
        <f>(C174-B174)/D174</f>
        <v>129.99999999999991</v>
      </c>
      <c r="F174" s="18"/>
      <c r="G174" s="18"/>
      <c r="H174" s="19">
        <f>D174*50/B174</f>
        <v>1.5384615384615385E-2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15413.929131506038</v>
      </c>
      <c r="C175" s="17">
        <f>B175+(B175*0.04)</f>
        <v>16030.486296766279</v>
      </c>
      <c r="D175" s="17">
        <f>B175/3250</f>
        <v>4.7427474250787807</v>
      </c>
      <c r="E175" s="28">
        <f>(C175-B175)/D175</f>
        <v>129.99999999999994</v>
      </c>
      <c r="F175" s="18"/>
      <c r="G175" s="18"/>
      <c r="H175" s="19">
        <f>D175*50/B175</f>
        <v>1.5384615384615384E-2</v>
      </c>
      <c r="I175" s="43"/>
      <c r="J175" s="18"/>
      <c r="K175" s="43"/>
      <c r="L175" s="9"/>
    </row>
    <row r="176" spans="1:14" s="1" customFormat="1" ht="13.5" thickBot="1">
      <c r="A176" s="15">
        <f>A175+7</f>
        <v>43352</v>
      </c>
      <c r="B176" s="20">
        <f>C175+F175-G175</f>
        <v>16030.486296766279</v>
      </c>
      <c r="C176" s="17">
        <f>B176+(B176*0.04)</f>
        <v>16671.70574863693</v>
      </c>
      <c r="D176" s="17">
        <f>B176/3250</f>
        <v>4.9324573220819321</v>
      </c>
      <c r="E176" s="28">
        <f>(C176-B176)/D176</f>
        <v>129.99999999999997</v>
      </c>
      <c r="F176" s="80"/>
      <c r="G176" s="80"/>
      <c r="H176" s="19">
        <f>D176*50/B176</f>
        <v>1.5384615384615384E-2</v>
      </c>
      <c r="I176" s="43"/>
      <c r="J176" s="18"/>
      <c r="K176" s="43"/>
      <c r="L176" s="9"/>
    </row>
    <row r="177" spans="1:12" ht="13.5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16671.70574863693</v>
      </c>
      <c r="C178" s="17">
        <f>B178+(B178*0.04)</f>
        <v>17338.573978582408</v>
      </c>
      <c r="D178" s="17">
        <f>B178/3250</f>
        <v>5.1297556149652097</v>
      </c>
      <c r="E178" s="28">
        <f>(C178-B178)/D178</f>
        <v>130.00000000000009</v>
      </c>
      <c r="F178" s="26"/>
      <c r="G178" s="18"/>
      <c r="H178" s="19">
        <f>D178*50/B178</f>
        <v>1.5384615384615385E-2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17338.573978582408</v>
      </c>
      <c r="C179" s="17">
        <f>B179+(B179*0.04)</f>
        <v>18032.116937725703</v>
      </c>
      <c r="D179" s="17">
        <f>B179/3250</f>
        <v>5.3349458395638178</v>
      </c>
      <c r="E179" s="28">
        <f>(C179-B179)/D179</f>
        <v>129.99999999999972</v>
      </c>
      <c r="F179" s="18"/>
      <c r="G179" s="18"/>
      <c r="H179" s="19">
        <f>D179*50/B179</f>
        <v>1.5384615384615385E-2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18032.116937725703</v>
      </c>
      <c r="C180" s="17">
        <f>B180+(B180*0.04)</f>
        <v>18753.401615234732</v>
      </c>
      <c r="D180" s="17">
        <f>B180/3250</f>
        <v>5.5483436731463698</v>
      </c>
      <c r="E180" s="28">
        <f>(C180-B180)/D180</f>
        <v>130.00000000000023</v>
      </c>
      <c r="F180" s="18"/>
      <c r="G180" s="18"/>
      <c r="H180" s="19">
        <f>D180*50/B180</f>
        <v>1.5384615384615384E-2</v>
      </c>
      <c r="I180" s="43"/>
      <c r="J180" s="18"/>
      <c r="K180" s="43"/>
      <c r="L180" s="9"/>
    </row>
    <row r="181" spans="1:12" s="1" customFormat="1" ht="13.5" thickBot="1">
      <c r="A181" s="15">
        <f>A180+7</f>
        <v>43380</v>
      </c>
      <c r="B181" s="20">
        <f>C180+F180-G180</f>
        <v>18753.401615234732</v>
      </c>
      <c r="C181" s="17">
        <f>B181+(B181*0.04)</f>
        <v>19503.537679844121</v>
      </c>
      <c r="D181" s="17">
        <f>B181/3250</f>
        <v>5.7702774200722251</v>
      </c>
      <c r="E181" s="28">
        <f>(C181-B181)/D181</f>
        <v>129.99999999999994</v>
      </c>
      <c r="F181" s="80"/>
      <c r="G181" s="80"/>
      <c r="H181" s="19">
        <f>D181*50/B181</f>
        <v>1.5384615384615384E-2</v>
      </c>
      <c r="I181" s="43"/>
      <c r="J181" s="18"/>
      <c r="K181" s="43"/>
      <c r="L181" s="9"/>
    </row>
    <row r="182" spans="1:12" ht="13.5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19503.537679844121</v>
      </c>
      <c r="C183" s="17">
        <f>B183+(B183*0.04)</f>
        <v>20283.679187037887</v>
      </c>
      <c r="D183" s="17">
        <f>B183/3250</f>
        <v>6.0010885168751145</v>
      </c>
      <c r="E183" s="28">
        <f>(C183-B183)/D183</f>
        <v>130.00000000000023</v>
      </c>
      <c r="F183" s="26"/>
      <c r="G183" s="18"/>
      <c r="H183" s="19">
        <f>D183*50/B183</f>
        <v>1.5384615384615385E-2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20283.679187037887</v>
      </c>
      <c r="C184" s="17">
        <f>B184+(B184*0.04)</f>
        <v>21095.026354519403</v>
      </c>
      <c r="D184" s="17">
        <f>B184/3250</f>
        <v>6.2411320575501188</v>
      </c>
      <c r="E184" s="28">
        <f>(C184-B184)/D184</f>
        <v>130</v>
      </c>
      <c r="F184" s="18"/>
      <c r="G184" s="18"/>
      <c r="H184" s="19">
        <f>D184*50/B184</f>
        <v>1.5384615384615384E-2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21095.026354519403</v>
      </c>
      <c r="C185" s="17">
        <f>B185+(B185*0.04)</f>
        <v>21938.827408700177</v>
      </c>
      <c r="D185" s="17">
        <f>B185/3250</f>
        <v>6.4907773398521238</v>
      </c>
      <c r="E185" s="28">
        <f>(C185-B185)/D185</f>
        <v>129.99999999999974</v>
      </c>
      <c r="F185" s="18"/>
      <c r="G185" s="18"/>
      <c r="H185" s="19">
        <f>D185*50/B185</f>
        <v>1.5384615384615384E-2</v>
      </c>
      <c r="I185" s="43"/>
      <c r="J185" s="18"/>
      <c r="K185" s="43"/>
      <c r="L185" s="9"/>
    </row>
    <row r="186" spans="1:12" s="1" customFormat="1" ht="13.5" thickBot="1">
      <c r="A186" s="15">
        <f>A185+7</f>
        <v>43408</v>
      </c>
      <c r="B186" s="20">
        <f>C185+F185-G185</f>
        <v>21938.827408700177</v>
      </c>
      <c r="C186" s="17">
        <f>B186+(B186*0.04)</f>
        <v>22816.380505048186</v>
      </c>
      <c r="D186" s="17">
        <f>B186/3250</f>
        <v>6.750408433446208</v>
      </c>
      <c r="E186" s="28">
        <f>(C186-B186)/D186</f>
        <v>130.00000000000026</v>
      </c>
      <c r="F186" s="80"/>
      <c r="G186" s="80"/>
      <c r="H186" s="19">
        <f>D186*50/B186</f>
        <v>1.5384615384615384E-2</v>
      </c>
      <c r="I186" s="43"/>
      <c r="J186" s="18"/>
      <c r="K186" s="43"/>
      <c r="L186" s="9"/>
    </row>
    <row r="187" spans="1:12" ht="13.5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22816.380505048186</v>
      </c>
      <c r="C188" s="17">
        <f>B188+(B188*0.04)</f>
        <v>23729.035725250113</v>
      </c>
      <c r="D188" s="17">
        <f>B188/3250</f>
        <v>7.0204247707840572</v>
      </c>
      <c r="E188" s="28">
        <f>(C188-B188)/D188</f>
        <v>129.99999999999989</v>
      </c>
      <c r="F188" s="26"/>
      <c r="G188" s="18"/>
      <c r="H188" s="19">
        <f>D188*50/B188</f>
        <v>1.5384615384615384E-2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23729.035725250113</v>
      </c>
      <c r="C189" s="17">
        <f>B189+(B189*0.04)</f>
        <v>24678.197154260117</v>
      </c>
      <c r="D189" s="17">
        <f>B189/3250</f>
        <v>7.3012417616154188</v>
      </c>
      <c r="E189" s="28">
        <f>(C189-B189)/D189</f>
        <v>129.99999999999997</v>
      </c>
      <c r="F189" s="18"/>
      <c r="G189" s="18"/>
      <c r="H189" s="19">
        <f>D189*50/B189</f>
        <v>1.5384615384615384E-2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24678.197154260117</v>
      </c>
      <c r="C190" s="17">
        <f>B190+(B190*0.04)</f>
        <v>25665.325040430522</v>
      </c>
      <c r="D190" s="17">
        <f>B190/3250</f>
        <v>7.5932914320800355</v>
      </c>
      <c r="E190" s="28">
        <f>(C190-B190)/D190</f>
        <v>130.00000000000006</v>
      </c>
      <c r="F190" s="18"/>
      <c r="G190" s="18"/>
      <c r="H190" s="19">
        <f>D190*50/B190</f>
        <v>1.5384615384615384E-2</v>
      </c>
      <c r="I190" s="43"/>
      <c r="J190" s="18"/>
      <c r="K190" s="43"/>
      <c r="L190" s="9"/>
    </row>
    <row r="191" spans="1:12" s="1" customFormat="1" ht="13.5" thickBot="1">
      <c r="A191" s="15">
        <f>A190+7</f>
        <v>43436</v>
      </c>
      <c r="B191" s="20">
        <f>C190+F190-G190</f>
        <v>25665.325040430522</v>
      </c>
      <c r="C191" s="17">
        <f>B191+(B191*0.04)</f>
        <v>26691.938042047743</v>
      </c>
      <c r="D191" s="17">
        <f>B191/3250</f>
        <v>7.8970230893632376</v>
      </c>
      <c r="E191" s="28">
        <f>(C191-B191)/D191</f>
        <v>130.00000000000003</v>
      </c>
      <c r="F191" s="80"/>
      <c r="G191" s="80"/>
      <c r="H191" s="19">
        <f>D191*50/B191</f>
        <v>1.5384615384615385E-2</v>
      </c>
      <c r="I191" s="43"/>
      <c r="J191" s="18"/>
      <c r="K191" s="43"/>
      <c r="L191" s="9"/>
    </row>
    <row r="192" spans="1:12" ht="13.5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26691.938042047743</v>
      </c>
      <c r="C193" s="17">
        <f>B193+(B193*0.04)</f>
        <v>27759.615563729654</v>
      </c>
      <c r="D193" s="17">
        <f>B193/3250</f>
        <v>8.2129040129377664</v>
      </c>
      <c r="E193" s="28">
        <f>(C193-B193)/D193</f>
        <v>130.00000000000023</v>
      </c>
      <c r="F193" s="26"/>
      <c r="G193" s="18"/>
      <c r="H193" s="19">
        <f>D193*50/B193</f>
        <v>1.5384615384615384E-2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27759.615563729654</v>
      </c>
      <c r="C194" s="17">
        <f>B194+(B194*0.04)</f>
        <v>28870.000186278841</v>
      </c>
      <c r="D194" s="17">
        <f>B194/3250</f>
        <v>8.541420173455279</v>
      </c>
      <c r="E194" s="28">
        <f>(C194-B194)/D194</f>
        <v>130.00000000000009</v>
      </c>
      <c r="F194" s="18"/>
      <c r="G194" s="18"/>
      <c r="H194" s="19">
        <f>D194*50/B194</f>
        <v>1.5384615384615385E-2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28870.000186278841</v>
      </c>
      <c r="C195" s="17">
        <f>B195+(B195*0.04)</f>
        <v>30024.800193729996</v>
      </c>
      <c r="D195" s="17">
        <f>B195/3250</f>
        <v>8.8830769803934899</v>
      </c>
      <c r="E195" s="28">
        <f>(C195-B195)/D195</f>
        <v>130.00000000000011</v>
      </c>
      <c r="F195" s="18"/>
      <c r="G195" s="18"/>
      <c r="H195" s="19">
        <f>D195*50/B195</f>
        <v>1.5384615384615385E-2</v>
      </c>
      <c r="I195" s="43"/>
      <c r="J195" s="18"/>
      <c r="K195" s="43"/>
      <c r="L195" s="9"/>
    </row>
    <row r="196" spans="1:12" s="1" customFormat="1" ht="13.5" thickBot="1">
      <c r="A196" s="15">
        <f>A195+7</f>
        <v>43464</v>
      </c>
      <c r="B196" s="20">
        <f>C195+F195-G195</f>
        <v>30024.800193729996</v>
      </c>
      <c r="C196" s="17">
        <f>B196+(B196*0.04)</f>
        <v>31225.792201479195</v>
      </c>
      <c r="D196" s="17">
        <f>B196/3250</f>
        <v>9.2384000596092299</v>
      </c>
      <c r="E196" s="28">
        <f>(C196-B196)/D196</f>
        <v>129.99999999999989</v>
      </c>
      <c r="F196" s="80"/>
      <c r="G196" s="80"/>
      <c r="H196" s="19">
        <f>D196*50/B196</f>
        <v>1.5384615384615385E-2</v>
      </c>
      <c r="I196" s="43"/>
      <c r="J196" s="18"/>
      <c r="K196" s="43"/>
      <c r="L196" s="9"/>
    </row>
    <row r="197" spans="1:12" ht="13.5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31225.792201479195</v>
      </c>
      <c r="C198" s="17">
        <f>B198+(B198*0.04)</f>
        <v>32474.823889538362</v>
      </c>
      <c r="D198" s="17">
        <f>B198/3250</f>
        <v>9.6079360619935983</v>
      </c>
      <c r="E198" s="28">
        <f>(C198-B198)/D198</f>
        <v>129.99999999999994</v>
      </c>
      <c r="F198" s="26"/>
      <c r="G198" s="18"/>
      <c r="H198" s="19">
        <f>D198*50/B198</f>
        <v>1.5384615384615384E-2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32474.823889538362</v>
      </c>
      <c r="C199" s="17">
        <f>B199+(B199*0.04)</f>
        <v>33773.816845119894</v>
      </c>
      <c r="D199" s="17">
        <f>B199/3250</f>
        <v>9.9922535044733429</v>
      </c>
      <c r="E199" s="28">
        <f>(C199-B199)/D199</f>
        <v>129.99999999999977</v>
      </c>
      <c r="F199" s="18"/>
      <c r="G199" s="18"/>
      <c r="H199" s="19">
        <f>D199*50/B199</f>
        <v>1.5384615384615387E-2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33773.816845119894</v>
      </c>
      <c r="C200" s="17">
        <f>B200+(B200*0.04)</f>
        <v>35124.769518924688</v>
      </c>
      <c r="D200" s="17">
        <f>B200/3250</f>
        <v>10.391943644652276</v>
      </c>
      <c r="E200" s="28">
        <f>(C200-B200)/D200</f>
        <v>129.99999999999977</v>
      </c>
      <c r="F200" s="18"/>
      <c r="G200" s="18"/>
      <c r="H200" s="19">
        <f>D200*50/B200</f>
        <v>1.5384615384615385E-2</v>
      </c>
      <c r="I200" s="43"/>
      <c r="J200" s="18"/>
      <c r="K200" s="43"/>
      <c r="L200" s="9"/>
    </row>
    <row r="201" spans="1:12" ht="13.5" thickBot="1">
      <c r="A201" s="15">
        <f>A200+7</f>
        <v>43492</v>
      </c>
      <c r="B201" s="20">
        <f>C200+F200-G200</f>
        <v>35124.769518924688</v>
      </c>
      <c r="C201" s="17">
        <f>B201+(B201*0.04)</f>
        <v>36529.760299681679</v>
      </c>
      <c r="D201" s="17">
        <f>B201/3250</f>
        <v>10.807621390438365</v>
      </c>
      <c r="E201" s="28">
        <f>(C201-B201)/D201</f>
        <v>130.00000000000028</v>
      </c>
      <c r="F201" s="80"/>
      <c r="G201" s="80"/>
      <c r="H201" s="19">
        <f>D201*50/B201</f>
        <v>1.5384615384615384E-2</v>
      </c>
      <c r="I201" s="43"/>
      <c r="J201" s="18"/>
      <c r="K201" s="43"/>
      <c r="L201" s="9"/>
    </row>
    <row r="202" spans="1:12" ht="13.5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36529.760299681679</v>
      </c>
      <c r="C203" s="17">
        <f>B203+(B203*0.04)</f>
        <v>37990.950711668949</v>
      </c>
      <c r="D203" s="17">
        <f>B203/3250</f>
        <v>11.239926246055902</v>
      </c>
      <c r="E203" s="28">
        <f>(C203-B203)/D203</f>
        <v>130.00000000000031</v>
      </c>
      <c r="F203" s="26"/>
      <c r="G203" s="33"/>
      <c r="H203" s="19">
        <f>D203*50/B203</f>
        <v>1.5384615384615385E-2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37990.950711668949</v>
      </c>
      <c r="C204" s="17">
        <f>B204+(B204*0.04)</f>
        <v>39510.58874013571</v>
      </c>
      <c r="D204" s="17">
        <f>B204/3250</f>
        <v>11.689523295898137</v>
      </c>
      <c r="E204" s="28">
        <f>(C204-B204)/D204</f>
        <v>130.00000000000028</v>
      </c>
      <c r="F204" s="26"/>
      <c r="G204" s="33"/>
      <c r="H204" s="19">
        <f>D204*50/B204</f>
        <v>1.5384615384615382E-2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39510.58874013571</v>
      </c>
      <c r="C205" s="17">
        <f>B205+(B205*0.04)</f>
        <v>41091.012289741142</v>
      </c>
      <c r="D205" s="17">
        <f>B205/3250</f>
        <v>12.157104227734065</v>
      </c>
      <c r="E205" s="28">
        <f>(C205-B205)/D205</f>
        <v>130.00000000000026</v>
      </c>
      <c r="F205" s="26"/>
      <c r="G205" s="33"/>
      <c r="H205" s="19">
        <f>D205*50/B205</f>
        <v>1.5384615384615384E-2</v>
      </c>
      <c r="I205" s="43"/>
      <c r="J205" s="18"/>
      <c r="K205" s="43"/>
      <c r="L205" s="9"/>
    </row>
    <row r="206" spans="1:12" ht="13.5" thickBot="1">
      <c r="A206" s="15">
        <f>A205+7</f>
        <v>43520</v>
      </c>
      <c r="B206" s="20">
        <f>C205+F205-G205</f>
        <v>41091.012289741142</v>
      </c>
      <c r="C206" s="17">
        <f>B206+(B206*0.04)</f>
        <v>42734.652781330791</v>
      </c>
      <c r="D206" s="17">
        <f>B206/3250</f>
        <v>12.643388396843429</v>
      </c>
      <c r="E206" s="28">
        <f>(C206-B206)/D206</f>
        <v>130.00000000000026</v>
      </c>
      <c r="F206" s="80"/>
      <c r="G206" s="80"/>
      <c r="H206" s="19">
        <f>D206*50/B206</f>
        <v>1.5384615384615385E-2</v>
      </c>
      <c r="I206" s="43"/>
      <c r="J206" s="18"/>
      <c r="K206" s="43"/>
      <c r="L206" s="9"/>
    </row>
    <row r="207" spans="1:12" ht="13.5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42734.652781330791</v>
      </c>
      <c r="C208" s="17">
        <f>B208+(B208*0.04)</f>
        <v>44444.038892584023</v>
      </c>
      <c r="D208" s="17">
        <f>B208/3250</f>
        <v>13.149123932717167</v>
      </c>
      <c r="E208" s="28">
        <f>(C208-B208)/D208</f>
        <v>130.00000000000003</v>
      </c>
      <c r="F208" s="26"/>
      <c r="G208" s="18"/>
      <c r="H208" s="19">
        <f>D208*50/B208</f>
        <v>1.5384615384615384E-2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44444.038892584023</v>
      </c>
      <c r="C209" s="17">
        <f>B209+(B209*0.04)</f>
        <v>46221.800448287388</v>
      </c>
      <c r="D209" s="17">
        <f>B209/3250</f>
        <v>13.675088890025853</v>
      </c>
      <c r="E209" s="28">
        <f>(C209-B209)/D209</f>
        <v>130.00000000000023</v>
      </c>
      <c r="F209" s="18"/>
      <c r="G209" s="18"/>
      <c r="H209" s="19">
        <f>D209*50/B209</f>
        <v>1.5384615384615384E-2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46221.800448287388</v>
      </c>
      <c r="C210" s="17">
        <f>B210+(B210*0.04)</f>
        <v>48070.672466218886</v>
      </c>
      <c r="D210" s="17">
        <f>B210/3250</f>
        <v>14.222092445626888</v>
      </c>
      <c r="E210" s="28">
        <f>(C210-B210)/D210</f>
        <v>130.00000000000023</v>
      </c>
      <c r="F210" s="18"/>
      <c r="G210" s="18"/>
      <c r="H210" s="19">
        <f>D210*50/B210</f>
        <v>1.5384615384615384E-2</v>
      </c>
      <c r="I210" s="43"/>
      <c r="J210" s="18"/>
      <c r="K210" s="43"/>
      <c r="L210" s="9"/>
    </row>
    <row r="211" spans="1:12" ht="13.5" thickBot="1">
      <c r="A211" s="15">
        <f>A210+7</f>
        <v>43548</v>
      </c>
      <c r="B211" s="20">
        <f>C210+F210-G210</f>
        <v>48070.672466218886</v>
      </c>
      <c r="C211" s="17">
        <f>B211+(B211*0.04)</f>
        <v>49993.499364867639</v>
      </c>
      <c r="D211" s="17">
        <f>B211/3250</f>
        <v>14.790976143451966</v>
      </c>
      <c r="E211" s="28">
        <f>(C211-B211)/D211</f>
        <v>129.99999999999983</v>
      </c>
      <c r="F211" s="80"/>
      <c r="G211" s="80"/>
      <c r="H211" s="19">
        <f>D211*50/B211</f>
        <v>1.5384615384615384E-2</v>
      </c>
      <c r="I211" s="43"/>
      <c r="J211" s="18"/>
      <c r="K211" s="43"/>
      <c r="L211" s="9"/>
    </row>
    <row r="212" spans="1:12" ht="13.5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49993.499364867639</v>
      </c>
      <c r="C213" s="17">
        <f>B213+(B213*0.04)</f>
        <v>51993.239339462343</v>
      </c>
      <c r="D213" s="17">
        <f>B213/3250</f>
        <v>15.382615189190043</v>
      </c>
      <c r="E213" s="28">
        <f>(C213-B213)/D213</f>
        <v>129.99999999999991</v>
      </c>
      <c r="F213" s="26"/>
      <c r="G213" s="18"/>
      <c r="H213" s="19">
        <f>D213*50/B213</f>
        <v>1.5384615384615384E-2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51993.239339462343</v>
      </c>
      <c r="C214" s="17">
        <f>B214+(B214*0.04)</f>
        <v>54072.968913040837</v>
      </c>
      <c r="D214" s="17">
        <f>B214/3250</f>
        <v>15.997919796757644</v>
      </c>
      <c r="E214" s="28">
        <f>(C214-B214)/D214</f>
        <v>130</v>
      </c>
      <c r="F214" s="18"/>
      <c r="G214" s="18"/>
      <c r="H214" s="19">
        <f>D214*50/B214</f>
        <v>1.5384615384615385E-2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54072.968913040837</v>
      </c>
      <c r="C215" s="17">
        <f>B215+(B215*0.04)</f>
        <v>56235.887669562471</v>
      </c>
      <c r="D215" s="17">
        <f>B215/3250</f>
        <v>16.637836588627948</v>
      </c>
      <c r="E215" s="28">
        <f>(C215-B215)/D215</f>
        <v>130.00000000000006</v>
      </c>
      <c r="F215" s="18"/>
      <c r="G215" s="18"/>
      <c r="H215" s="19">
        <f>D215*50/B215</f>
        <v>1.5384615384615382E-2</v>
      </c>
      <c r="I215" s="43"/>
      <c r="J215" s="18"/>
      <c r="K215" s="43"/>
      <c r="L215" s="9"/>
    </row>
    <row r="216" spans="1:12" ht="13.5" thickBot="1">
      <c r="A216" s="15">
        <f>A215+7</f>
        <v>43576</v>
      </c>
      <c r="B216" s="20">
        <f>C215+F215-G215</f>
        <v>56235.887669562471</v>
      </c>
      <c r="C216" s="17">
        <f>B216+(B216*0.04)</f>
        <v>58485.323176344973</v>
      </c>
      <c r="D216" s="17">
        <f>B216/3250</f>
        <v>17.303350052173069</v>
      </c>
      <c r="E216" s="28">
        <f>(C216-B216)/D216</f>
        <v>130.00000000000017</v>
      </c>
      <c r="F216" s="80"/>
      <c r="G216" s="80"/>
      <c r="H216" s="19">
        <f>D216*50/B216</f>
        <v>1.5384615384615385E-2</v>
      </c>
      <c r="I216" s="43"/>
      <c r="J216" s="18"/>
      <c r="K216" s="43"/>
      <c r="L216" s="9"/>
    </row>
    <row r="217" spans="1:12" ht="13.5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58485.323176344973</v>
      </c>
      <c r="C218" s="17">
        <f>B218+(B218*0.04)</f>
        <v>60824.736103398769</v>
      </c>
      <c r="D218" s="17">
        <f>B218/3250</f>
        <v>17.995484054259993</v>
      </c>
      <c r="E218" s="28">
        <f>(C218-B218)/D218</f>
        <v>129.99999999999983</v>
      </c>
      <c r="F218" s="26"/>
      <c r="G218" s="18"/>
      <c r="H218" s="19">
        <f>D218*50/B218</f>
        <v>1.5384615384615385E-2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60824.736103398769</v>
      </c>
      <c r="C219" s="17">
        <f>B219+(B219*0.04)</f>
        <v>63257.725547534719</v>
      </c>
      <c r="D219" s="17">
        <f>B219/3250</f>
        <v>18.715303416430391</v>
      </c>
      <c r="E219" s="28">
        <f>(C219-B219)/D219</f>
        <v>129.99999999999997</v>
      </c>
      <c r="F219" s="18"/>
      <c r="G219" s="18"/>
      <c r="H219" s="19">
        <f>D219*50/B219</f>
        <v>1.5384615384615384E-2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63257.725547534719</v>
      </c>
      <c r="C220" s="17">
        <f>B220+(B220*0.04)</f>
        <v>65788.034569436102</v>
      </c>
      <c r="D220" s="17">
        <f>B220/3250</f>
        <v>19.463915553087606</v>
      </c>
      <c r="E220" s="28">
        <f>(C220-B220)/D220</f>
        <v>129.99999999999969</v>
      </c>
      <c r="F220" s="18"/>
      <c r="G220" s="18"/>
      <c r="H220" s="19">
        <f>D220*50/B220</f>
        <v>1.5384615384615385E-2</v>
      </c>
      <c r="I220" s="43"/>
      <c r="J220" s="18"/>
      <c r="K220" s="43"/>
      <c r="L220" s="9"/>
    </row>
    <row r="221" spans="1:12" ht="13.5" thickBot="1">
      <c r="A221" s="15">
        <f>A220+7</f>
        <v>43604</v>
      </c>
      <c r="B221" s="20">
        <f>C220+F220-G220</f>
        <v>65788.034569436102</v>
      </c>
      <c r="C221" s="17">
        <f>B221+(B221*0.04)</f>
        <v>68419.555952213545</v>
      </c>
      <c r="D221" s="17">
        <f>B221/3250</f>
        <v>20.242472175211109</v>
      </c>
      <c r="E221" s="28">
        <f>(C221-B221)/D221</f>
        <v>129.99999999999991</v>
      </c>
      <c r="F221" s="80"/>
      <c r="G221" s="80"/>
      <c r="H221" s="19">
        <f>D221*50/B221</f>
        <v>1.5384615384615385E-2</v>
      </c>
      <c r="I221" s="43"/>
      <c r="J221" s="18"/>
      <c r="K221" s="43"/>
      <c r="L221" s="9"/>
    </row>
    <row r="222" spans="1:12" ht="13.5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68419.555952213545</v>
      </c>
      <c r="C223" s="17">
        <f>B223+(B223*0.04)</f>
        <v>71156.338190302093</v>
      </c>
      <c r="D223" s="17">
        <f>B223/3250</f>
        <v>21.052171062219553</v>
      </c>
      <c r="E223" s="28">
        <f>(C223-B223)/D223</f>
        <v>130.00000000000028</v>
      </c>
      <c r="F223" s="26"/>
      <c r="G223" s="33"/>
      <c r="H223" s="19">
        <f>D223*50/B223</f>
        <v>1.5384615384615385E-2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71156.338190302093</v>
      </c>
      <c r="C224" s="17">
        <f>B224+(B224*0.04)</f>
        <v>74002.591717914183</v>
      </c>
      <c r="D224" s="17">
        <f>B224/3250</f>
        <v>21.894257904708336</v>
      </c>
      <c r="E224" s="28">
        <f>(C224-B224)/D224</f>
        <v>130.00000000000031</v>
      </c>
      <c r="F224" s="26"/>
      <c r="G224" s="33"/>
      <c r="H224" s="19">
        <f>D224*50/B224</f>
        <v>1.5384615384615385E-2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74002.591717914183</v>
      </c>
      <c r="C225" s="17">
        <f>B225+(B225*0.04)</f>
        <v>76962.695386630745</v>
      </c>
      <c r="D225" s="17">
        <f>B225/3250</f>
        <v>22.770028220896673</v>
      </c>
      <c r="E225" s="28">
        <f>(C225-B225)/D225</f>
        <v>129.99999999999974</v>
      </c>
      <c r="F225" s="26"/>
      <c r="G225" s="33"/>
      <c r="H225" s="19">
        <f>D225*50/B225</f>
        <v>1.5384615384615387E-2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76962.695386630745</v>
      </c>
      <c r="C226" s="17">
        <f>B226+(B226*0.04)</f>
        <v>80041.203202095974</v>
      </c>
      <c r="D226" s="17">
        <f>B226/3250</f>
        <v>23.680829349732537</v>
      </c>
      <c r="E226" s="28">
        <f>(C226-B226)/D226</f>
        <v>129.99999999999997</v>
      </c>
      <c r="F226" s="26"/>
      <c r="G226" s="33"/>
      <c r="H226" s="19">
        <f>D226*50/B226</f>
        <v>1.5384615384615385E-2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80041.203202095974</v>
      </c>
      <c r="C227" s="17">
        <f>B227+(B227*0.04)</f>
        <v>83242.851330179808</v>
      </c>
      <c r="D227" s="17">
        <f>B227/3250</f>
        <v>24.628062523721837</v>
      </c>
      <c r="E227" s="28">
        <f>(C227-B227)/D227</f>
        <v>129.99999999999983</v>
      </c>
      <c r="F227" s="80"/>
      <c r="G227" s="80"/>
      <c r="H227" s="19">
        <f>D227*50/B227</f>
        <v>1.5384615384615384E-2</v>
      </c>
      <c r="I227" s="43"/>
      <c r="J227" s="18"/>
      <c r="K227" s="43"/>
      <c r="L227" s="9"/>
    </row>
    <row r="228" spans="1:12" ht="13.5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39"/>
  <sheetViews>
    <sheetView tabSelected="1" zoomScaleNormal="100" workbookViewId="0">
      <selection activeCell="B20" sqref="B20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7.7109375" customWidth="1"/>
  </cols>
  <sheetData>
    <row r="1" spans="1:10" ht="16.5" thickBot="1">
      <c r="A1" s="109"/>
      <c r="B1" s="110"/>
      <c r="C1" s="110"/>
      <c r="D1" s="110"/>
      <c r="E1" s="110"/>
      <c r="F1" s="110"/>
      <c r="G1" s="110"/>
      <c r="H1" s="110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.5" thickBot="1">
      <c r="A3" s="3" t="s">
        <v>8</v>
      </c>
      <c r="B3" s="7" t="s">
        <v>51</v>
      </c>
      <c r="C3" s="7" t="s">
        <v>51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.5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.5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.5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.5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.5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82">
        <f>C19+F19-G19</f>
        <v>9561.5842121026708</v>
      </c>
      <c r="C20" s="17">
        <f>B20+(B20*0.04)</f>
        <v>9944.0475805867773</v>
      </c>
      <c r="D20" s="17">
        <f>B20/3250</f>
        <v>2.9420259114162066</v>
      </c>
      <c r="E20" s="28">
        <f>(C20-B20)/D20</f>
        <v>129.99999999999986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9944.0475805867773</v>
      </c>
      <c r="C21" s="17">
        <f>B21+(B21*0.04)</f>
        <v>10341.809483810248</v>
      </c>
      <c r="D21" s="17">
        <f>B21/3250</f>
        <v>3.0597069478728547</v>
      </c>
      <c r="E21" s="28">
        <f>(C21-B21)/D21</f>
        <v>129.99999999999986</v>
      </c>
      <c r="F21" s="18"/>
      <c r="G21" s="18"/>
      <c r="H21" s="19">
        <f>D21*50/B21</f>
        <v>1.5384615384615385E-2</v>
      </c>
    </row>
    <row r="22" spans="1:8" s="1" customFormat="1" ht="13.5" thickBot="1">
      <c r="A22" s="15">
        <f>A21+7</f>
        <v>42988</v>
      </c>
      <c r="B22" s="20">
        <f>C21+F21-G21</f>
        <v>10341.809483810248</v>
      </c>
      <c r="C22" s="17">
        <f>B22+(B22*0.04)</f>
        <v>10755.481863162659</v>
      </c>
      <c r="D22" s="17">
        <f>B22/3250</f>
        <v>3.1820952257877684</v>
      </c>
      <c r="E22" s="28">
        <f>(C22-B22)/D22</f>
        <v>130.00000000000023</v>
      </c>
      <c r="F22" s="26"/>
      <c r="G22" s="18"/>
      <c r="H22" s="19">
        <f>D22*50/B22</f>
        <v>1.5384615384615384E-2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10755.481863162659</v>
      </c>
      <c r="C24" s="17">
        <f>B24+(B24*0.04)</f>
        <v>11185.701137689164</v>
      </c>
      <c r="D24" s="17">
        <f>B24/3250</f>
        <v>3.3093790348192798</v>
      </c>
      <c r="E24" s="28">
        <f>(C24-B24)/D24</f>
        <v>129.99999999999977</v>
      </c>
      <c r="F24" s="26"/>
      <c r="G24" s="18"/>
      <c r="H24" s="19">
        <f>D24*50/B24</f>
        <v>1.5384615384615384E-2</v>
      </c>
    </row>
    <row r="25" spans="1:8" s="1" customFormat="1">
      <c r="A25" s="15">
        <f>A24+7</f>
        <v>43002</v>
      </c>
      <c r="B25" s="20">
        <f>C24+F24-G24</f>
        <v>11185.701137689164</v>
      </c>
      <c r="C25" s="17">
        <f>B25+(B25*0.04)</f>
        <v>11633.12918319673</v>
      </c>
      <c r="D25" s="17">
        <f>B25/3250</f>
        <v>3.4417541962120506</v>
      </c>
      <c r="E25" s="28">
        <f>(C25-B25)/D25</f>
        <v>129.9999999999998</v>
      </c>
      <c r="F25" s="18"/>
      <c r="G25" s="18"/>
      <c r="H25" s="19">
        <f>D25*50/B25</f>
        <v>1.5384615384615384E-2</v>
      </c>
    </row>
    <row r="26" spans="1:8" s="1" customFormat="1">
      <c r="A26" s="15">
        <f>A25+7</f>
        <v>43009</v>
      </c>
      <c r="B26" s="20">
        <f>C25+F25-G25</f>
        <v>11633.12918319673</v>
      </c>
      <c r="C26" s="17">
        <f>B26+(B26*0.04)</f>
        <v>12098.4543505246</v>
      </c>
      <c r="D26" s="17">
        <f>B26/3250</f>
        <v>3.5794243640605323</v>
      </c>
      <c r="E26" s="28">
        <f>(C26-B26)/D26</f>
        <v>130.00000000000026</v>
      </c>
      <c r="F26" s="18"/>
      <c r="G26" s="18"/>
      <c r="H26" s="19">
        <f>D26*50/B26</f>
        <v>1.5384615384615384E-2</v>
      </c>
    </row>
    <row r="27" spans="1:8" s="1" customFormat="1" ht="13.5" thickBot="1">
      <c r="A27" s="15">
        <f>A26+7</f>
        <v>43016</v>
      </c>
      <c r="B27" s="20">
        <f>C26+F26-G26</f>
        <v>12098.4543505246</v>
      </c>
      <c r="C27" s="17">
        <f>B27+(B27*0.04)</f>
        <v>12582.392524545585</v>
      </c>
      <c r="D27" s="17">
        <f>B27/3250</f>
        <v>3.7226013386229537</v>
      </c>
      <c r="E27" s="28">
        <f>(C27-B27)/D27</f>
        <v>130.00000000000017</v>
      </c>
      <c r="F27" s="26"/>
      <c r="G27" s="18"/>
      <c r="H27" s="19">
        <f>D27*50/B27</f>
        <v>1.5384615384615385E-2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12582.392524545585</v>
      </c>
      <c r="C29" s="17">
        <f>B29+(B29*0.04)</f>
        <v>13085.688225527409</v>
      </c>
      <c r="D29" s="17">
        <f>B29/3250</f>
        <v>3.8715053921678724</v>
      </c>
      <c r="E29" s="28">
        <f>(C29-B29)/D29</f>
        <v>130.00000000000009</v>
      </c>
      <c r="F29" s="26"/>
      <c r="G29" s="18"/>
      <c r="H29" s="19">
        <f>D29*50/B29</f>
        <v>1.5384615384615385E-2</v>
      </c>
    </row>
    <row r="30" spans="1:8" s="1" customFormat="1">
      <c r="A30" s="15">
        <f>A29+7</f>
        <v>43030</v>
      </c>
      <c r="B30" s="20">
        <f>C29+F29-G29</f>
        <v>13085.688225527409</v>
      </c>
      <c r="C30" s="17">
        <f>B30+(B30*0.04)</f>
        <v>13609.115754548506</v>
      </c>
      <c r="D30" s="17">
        <f>B30/3250</f>
        <v>4.0263656078545873</v>
      </c>
      <c r="E30" s="28">
        <f>(C30-B30)/D30</f>
        <v>130.0000000000002</v>
      </c>
      <c r="F30" s="18"/>
      <c r="G30" s="18"/>
      <c r="H30" s="19">
        <f>D30*50/B30</f>
        <v>1.5384615384615385E-2</v>
      </c>
    </row>
    <row r="31" spans="1:8" s="1" customFormat="1">
      <c r="A31" s="15">
        <f>A30+7</f>
        <v>43037</v>
      </c>
      <c r="B31" s="20">
        <f>C30+F30-G30</f>
        <v>13609.115754548506</v>
      </c>
      <c r="C31" s="17">
        <f>B31+(B31*0.04)</f>
        <v>14153.480384730447</v>
      </c>
      <c r="D31" s="17">
        <f>B31/3250</f>
        <v>4.1874202321687708</v>
      </c>
      <c r="E31" s="28">
        <f>(C31-B31)/D31</f>
        <v>130.00000000000014</v>
      </c>
      <c r="F31" s="18"/>
      <c r="G31" s="18"/>
      <c r="H31" s="19">
        <f>D31*50/B31</f>
        <v>1.5384615384615385E-2</v>
      </c>
    </row>
    <row r="32" spans="1:8" s="1" customFormat="1" ht="13.5" thickBot="1">
      <c r="A32" s="15">
        <f>A31+7</f>
        <v>43044</v>
      </c>
      <c r="B32" s="20">
        <f>C31+F31-G31</f>
        <v>14153.480384730447</v>
      </c>
      <c r="C32" s="17">
        <f>B32+(B32*0.04)</f>
        <v>14719.619600119664</v>
      </c>
      <c r="D32" s="17">
        <f>B32/3250</f>
        <v>4.3549170414555221</v>
      </c>
      <c r="E32" s="28">
        <f>(C32-B32)/D32</f>
        <v>129.99999999999991</v>
      </c>
      <c r="F32" s="26"/>
      <c r="G32" s="18"/>
      <c r="H32" s="19">
        <f>D32*50/B32</f>
        <v>1.5384615384615385E-2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14719.619600119664</v>
      </c>
      <c r="C34" s="17">
        <f>B34+(B34*0.04)</f>
        <v>15308.404384124451</v>
      </c>
      <c r="D34" s="17">
        <f>B34/3250</f>
        <v>4.5291137231137428</v>
      </c>
      <c r="E34" s="28">
        <f>(C34-B34)/D34</f>
        <v>130.00000000000011</v>
      </c>
      <c r="F34" s="26"/>
      <c r="G34" s="18"/>
      <c r="H34" s="19">
        <f>D34*50/B34</f>
        <v>1.5384615384615385E-2</v>
      </c>
    </row>
    <row r="35" spans="1:8" s="1" customFormat="1">
      <c r="A35" s="15">
        <f>A34+7</f>
        <v>43058</v>
      </c>
      <c r="B35" s="20">
        <f>C34+F34-G34</f>
        <v>15308.404384124451</v>
      </c>
      <c r="C35" s="17">
        <f>B35+(B35*0.04)</f>
        <v>15920.74055948943</v>
      </c>
      <c r="D35" s="17">
        <f>B35/3250</f>
        <v>4.710278272038293</v>
      </c>
      <c r="E35" s="28">
        <f>(C35-B35)/D35</f>
        <v>130.00000000000014</v>
      </c>
      <c r="F35" s="18"/>
      <c r="G35" s="18"/>
      <c r="H35" s="19">
        <f>D35*50/B35</f>
        <v>1.5384615384615385E-2</v>
      </c>
    </row>
    <row r="36" spans="1:8" s="1" customFormat="1">
      <c r="A36" s="15">
        <f>A35+7</f>
        <v>43065</v>
      </c>
      <c r="B36" s="20">
        <f>C35+F35-G35</f>
        <v>15920.74055948943</v>
      </c>
      <c r="C36" s="17">
        <f>B36+(B36*0.04)</f>
        <v>16557.570181869007</v>
      </c>
      <c r="D36" s="17">
        <f>B36/3250</f>
        <v>4.8986894029198247</v>
      </c>
      <c r="E36" s="28">
        <f>(C36-B36)/D36</f>
        <v>129.99999999999994</v>
      </c>
      <c r="F36" s="18"/>
      <c r="G36" s="18"/>
      <c r="H36" s="19">
        <f>D36*50/B36</f>
        <v>1.5384615384615385E-2</v>
      </c>
    </row>
    <row r="37" spans="1:8" s="1" customFormat="1" ht="13.5" thickBot="1">
      <c r="A37" s="15">
        <f>A36+7</f>
        <v>43072</v>
      </c>
      <c r="B37" s="20">
        <f>C36+F36-G36</f>
        <v>16557.570181869007</v>
      </c>
      <c r="C37" s="17">
        <f>B37+(B37*0.04)</f>
        <v>17219.872989143769</v>
      </c>
      <c r="D37" s="17">
        <f>B37/3250</f>
        <v>5.0946369790366175</v>
      </c>
      <c r="E37" s="28">
        <f>(C37-B37)/D37</f>
        <v>130.00000000000034</v>
      </c>
      <c r="F37" s="26"/>
      <c r="G37" s="18"/>
      <c r="H37" s="19">
        <f>D37*50/B37</f>
        <v>1.5384615384615384E-2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17219.872989143769</v>
      </c>
      <c r="C39" s="17">
        <f>B39+(B39*0.04)</f>
        <v>17908.667908709518</v>
      </c>
      <c r="D39" s="17">
        <f>B39/3250</f>
        <v>5.2984224581980826</v>
      </c>
      <c r="E39" s="28">
        <f>(C39-B39)/D39</f>
        <v>129.99999999999972</v>
      </c>
      <c r="F39" s="26"/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17908.667908709518</v>
      </c>
      <c r="C40" s="17">
        <f>B40+(B40*0.04)</f>
        <v>18625.014625057898</v>
      </c>
      <c r="D40" s="17">
        <f>B40/3250</f>
        <v>5.5103593565260054</v>
      </c>
      <c r="E40" s="28">
        <f>(C40-B40)/D40</f>
        <v>129.99999999999989</v>
      </c>
      <c r="F40" s="18"/>
      <c r="G40" s="18"/>
      <c r="H40" s="19">
        <f>D40*50/B40</f>
        <v>1.5384615384615384E-2</v>
      </c>
    </row>
    <row r="41" spans="1:8" s="1" customFormat="1">
      <c r="A41" s="15">
        <f>A40+7</f>
        <v>43093</v>
      </c>
      <c r="B41" s="20">
        <f>C40+F40-G40</f>
        <v>18625.014625057898</v>
      </c>
      <c r="C41" s="17">
        <f>B41+(B41*0.04)</f>
        <v>19370.015210060214</v>
      </c>
      <c r="D41" s="17">
        <f>B41/3250</f>
        <v>5.7307737307870452</v>
      </c>
      <c r="E41" s="28">
        <f>(C41-B41)/D41</f>
        <v>129.99999999999991</v>
      </c>
      <c r="F41" s="18"/>
      <c r="G41" s="18"/>
      <c r="H41" s="19">
        <f>D41*50/B41</f>
        <v>1.5384615384615385E-2</v>
      </c>
    </row>
    <row r="42" spans="1:8" s="1" customFormat="1" ht="13.5" thickBot="1">
      <c r="A42" s="15">
        <f>A41+7</f>
        <v>43100</v>
      </c>
      <c r="B42" s="20">
        <f>C41+F41-G41</f>
        <v>19370.015210060214</v>
      </c>
      <c r="C42" s="17">
        <f>B42+(B42*0.04)</f>
        <v>20144.815818462623</v>
      </c>
      <c r="D42" s="17">
        <f>B42/3250</f>
        <v>5.9600046800185273</v>
      </c>
      <c r="E42" s="28">
        <f>(C42-B42)/D42</f>
        <v>130.00000000000009</v>
      </c>
      <c r="F42" s="26"/>
      <c r="G42" s="18"/>
      <c r="H42" s="19">
        <f>D42*50/B42</f>
        <v>1.5384615384615384E-2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20144.815818462623</v>
      </c>
      <c r="C44" s="17">
        <f>B44+(B44*0.04)</f>
        <v>20950.608451201129</v>
      </c>
      <c r="D44" s="17">
        <f>B44/3250</f>
        <v>6.1984048672192689</v>
      </c>
      <c r="E44" s="28">
        <f>(C44-B44)/D44</f>
        <v>130.00000000000028</v>
      </c>
      <c r="F44" s="26"/>
      <c r="G44" s="52"/>
      <c r="H44" s="19">
        <f>D44*50/B44</f>
        <v>1.5384615384615387E-2</v>
      </c>
    </row>
    <row r="45" spans="1:8" s="1" customFormat="1">
      <c r="A45" s="15">
        <f>A44+7</f>
        <v>43114</v>
      </c>
      <c r="B45" s="20">
        <f>C44+F44-G44</f>
        <v>20950.608451201129</v>
      </c>
      <c r="C45" s="17">
        <f>B45+(B45*0.04)</f>
        <v>21788.632789249175</v>
      </c>
      <c r="D45" s="17">
        <f>B45/3250</f>
        <v>6.4463410619080399</v>
      </c>
      <c r="E45" s="28">
        <f>(C45-B45)/D45</f>
        <v>130.00000000000014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21788.632789249175</v>
      </c>
      <c r="C46" s="17">
        <f>B46+(B46*0.04)</f>
        <v>22660.178100819143</v>
      </c>
      <c r="D46" s="17">
        <f>B46/3250</f>
        <v>6.7041947043843617</v>
      </c>
      <c r="E46" s="28">
        <f>(C46-B46)/D46</f>
        <v>130.00000000000006</v>
      </c>
      <c r="F46" s="26"/>
      <c r="G46" s="33"/>
      <c r="H46" s="19">
        <f>D46*50/B46</f>
        <v>1.5384615384615385E-2</v>
      </c>
    </row>
    <row r="47" spans="1:8" s="1" customFormat="1" ht="13.5" thickBot="1">
      <c r="A47" s="15">
        <f>A46+7</f>
        <v>43128</v>
      </c>
      <c r="B47" s="20">
        <f>C46+F46-G46</f>
        <v>22660.178100819143</v>
      </c>
      <c r="C47" s="17">
        <f>B47+(B47*0.04)</f>
        <v>23566.585224851908</v>
      </c>
      <c r="D47" s="17">
        <f>B47/3250</f>
        <v>6.9723624925597365</v>
      </c>
      <c r="E47" s="28">
        <f>(C47-B47)/D47</f>
        <v>129.99999999999986</v>
      </c>
      <c r="F47" s="26"/>
      <c r="G47" s="33"/>
      <c r="H47" s="19">
        <f>D47*50/B47</f>
        <v>1.5384615384615385E-2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23566.585224851908</v>
      </c>
      <c r="C49" s="17">
        <f>B49+(B49*0.04)</f>
        <v>24509.248633845986</v>
      </c>
      <c r="D49" s="17">
        <f>B49/3250</f>
        <v>7.2512569922621255</v>
      </c>
      <c r="E49" s="28">
        <f>(C49-B49)/D49</f>
        <v>130.00000000000023</v>
      </c>
      <c r="F49" s="26"/>
      <c r="G49" s="33"/>
      <c r="H49" s="19">
        <f>D49*50/B49</f>
        <v>1.5384615384615384E-2</v>
      </c>
    </row>
    <row r="50" spans="1:8" s="1" customFormat="1">
      <c r="A50" s="15">
        <f>A49+7</f>
        <v>43142</v>
      </c>
      <c r="B50" s="20">
        <f>C49+F49-G49</f>
        <v>24509.248633845986</v>
      </c>
      <c r="C50" s="17">
        <f>B50+(B50*0.04)</f>
        <v>25489.618579199825</v>
      </c>
      <c r="D50" s="17">
        <f>B50/3250</f>
        <v>7.5413072719526113</v>
      </c>
      <c r="E50" s="28">
        <f>(C50-B50)/D50</f>
        <v>129.99999999999997</v>
      </c>
      <c r="F50" s="26"/>
      <c r="G50" s="33"/>
      <c r="H50" s="19">
        <f>D50*50/B50</f>
        <v>1.5384615384615385E-2</v>
      </c>
    </row>
    <row r="51" spans="1:8" s="1" customFormat="1">
      <c r="A51" s="15">
        <f>A50+7</f>
        <v>43149</v>
      </c>
      <c r="B51" s="20">
        <f>C50+F50-G50</f>
        <v>25489.618579199825</v>
      </c>
      <c r="C51" s="17">
        <f>B51+(B51*0.04)</f>
        <v>26509.203322367819</v>
      </c>
      <c r="D51" s="17">
        <f>B51/3250</f>
        <v>7.8429595628307158</v>
      </c>
      <c r="E51" s="28">
        <f>(C51-B51)/D51</f>
        <v>130.00000000000011</v>
      </c>
      <c r="F51" s="26"/>
      <c r="G51" s="33"/>
      <c r="H51" s="19">
        <f>D51*50/B51</f>
        <v>1.5384615384615387E-2</v>
      </c>
    </row>
    <row r="52" spans="1:8" s="1" customFormat="1" ht="13.5" thickBot="1">
      <c r="A52" s="15">
        <f>A51+7</f>
        <v>43156</v>
      </c>
      <c r="B52" s="20">
        <f>C51+F51-G51</f>
        <v>26509.203322367819</v>
      </c>
      <c r="C52" s="17">
        <f>B52+(B52*0.04)</f>
        <v>27569.571455262532</v>
      </c>
      <c r="D52" s="17">
        <f>B52/3250</f>
        <v>8.1566779453439437</v>
      </c>
      <c r="E52" s="28">
        <f>(C52-B52)/D52</f>
        <v>130.00000000000006</v>
      </c>
      <c r="F52" s="26"/>
      <c r="G52" s="33"/>
      <c r="H52" s="19">
        <f>D52*50/B52</f>
        <v>1.5384615384615384E-2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27569.571455262532</v>
      </c>
      <c r="C54" s="17">
        <f>B54+(B54*0.04)</f>
        <v>28672.354313473035</v>
      </c>
      <c r="D54" s="17">
        <f>B54/3250</f>
        <v>8.4829450631577021</v>
      </c>
      <c r="E54" s="28">
        <f>(C54-B54)/D54</f>
        <v>130.0000000000002</v>
      </c>
      <c r="F54" s="26"/>
      <c r="G54" s="33"/>
      <c r="H54" s="19">
        <f>D54*50/B54</f>
        <v>1.5384615384615385E-2</v>
      </c>
    </row>
    <row r="55" spans="1:8" s="1" customFormat="1">
      <c r="A55" s="15">
        <f>A54+7</f>
        <v>43170</v>
      </c>
      <c r="B55" s="20">
        <f>C54+F54-G54</f>
        <v>28672.354313473035</v>
      </c>
      <c r="C55" s="17">
        <f>B55+(B55*0.04)</f>
        <v>29819.248486011958</v>
      </c>
      <c r="D55" s="17">
        <f>B55/3250</f>
        <v>8.8222628656840101</v>
      </c>
      <c r="E55" s="28">
        <f>(C55-B55)/D55</f>
        <v>130.0000000000002</v>
      </c>
      <c r="F55" s="26"/>
      <c r="G55" s="33"/>
      <c r="H55" s="19">
        <f>D55*50/B55</f>
        <v>1.5384615384615384E-2</v>
      </c>
    </row>
    <row r="56" spans="1:8" s="1" customFormat="1">
      <c r="A56" s="15">
        <f>A55+7</f>
        <v>43177</v>
      </c>
      <c r="B56" s="20">
        <f>C55+F55-G55</f>
        <v>29819.248486011958</v>
      </c>
      <c r="C56" s="17">
        <f>B56+(B56*0.04)</f>
        <v>31012.018425452436</v>
      </c>
      <c r="D56" s="17">
        <f>B56/3250</f>
        <v>9.1751533803113716</v>
      </c>
      <c r="E56" s="28">
        <f>(C56-B56)/D56</f>
        <v>129.99999999999989</v>
      </c>
      <c r="F56" s="26"/>
      <c r="G56" s="33"/>
      <c r="H56" s="19">
        <f>D56*50/B56</f>
        <v>1.5384615384615384E-2</v>
      </c>
    </row>
    <row r="57" spans="1:8" s="1" customFormat="1" ht="13.5" thickBot="1">
      <c r="A57" s="15">
        <f>A56+7</f>
        <v>43184</v>
      </c>
      <c r="B57" s="20">
        <f>C56+F56-G56</f>
        <v>31012.018425452436</v>
      </c>
      <c r="C57" s="17">
        <f>B57+(B57*0.04)</f>
        <v>32252.499162470533</v>
      </c>
      <c r="D57" s="17">
        <f>B57/3250</f>
        <v>9.5421595155238261</v>
      </c>
      <c r="E57" s="28">
        <f>(C57-B57)/D57</f>
        <v>129.99999999999994</v>
      </c>
      <c r="F57" s="26"/>
      <c r="G57" s="33"/>
      <c r="H57" s="19">
        <f>D57*50/B57</f>
        <v>1.5384615384615385E-2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32252.499162470533</v>
      </c>
      <c r="C59" s="17">
        <f>B59+(B59*0.04)</f>
        <v>33542.599128969356</v>
      </c>
      <c r="D59" s="17">
        <f>B59/3250</f>
        <v>9.9238458961447797</v>
      </c>
      <c r="E59" s="28">
        <f>(C59-B59)/D59</f>
        <v>130.00000000000017</v>
      </c>
      <c r="F59" s="26"/>
      <c r="G59" s="33"/>
      <c r="H59" s="19">
        <f>D59*50/B59</f>
        <v>1.5384615384615385E-2</v>
      </c>
    </row>
    <row r="60" spans="1:8" s="1" customFormat="1">
      <c r="A60" s="15">
        <f>A59+7</f>
        <v>43198</v>
      </c>
      <c r="B60" s="20">
        <f>C59+F59-G59</f>
        <v>33542.599128969356</v>
      </c>
      <c r="C60" s="17">
        <f>B60+(B60*0.04)</f>
        <v>34884.303094128132</v>
      </c>
      <c r="D60" s="17">
        <f>B60/3250</f>
        <v>10.32079973199057</v>
      </c>
      <c r="E60" s="28">
        <f>(C60-B60)/D60</f>
        <v>130.00000000000023</v>
      </c>
      <c r="F60" s="26"/>
      <c r="G60" s="33"/>
      <c r="H60" s="19">
        <f>D60*50/B60</f>
        <v>1.5384615384615385E-2</v>
      </c>
    </row>
    <row r="61" spans="1:8" s="1" customFormat="1">
      <c r="A61" s="15">
        <f>A60+7</f>
        <v>43205</v>
      </c>
      <c r="B61" s="20">
        <f>C60+F60-G60</f>
        <v>34884.303094128132</v>
      </c>
      <c r="C61" s="17">
        <f>B61+(B61*0.04)</f>
        <v>36279.675217893258</v>
      </c>
      <c r="D61" s="17">
        <f>B61/3250</f>
        <v>10.733631721270195</v>
      </c>
      <c r="E61" s="28">
        <f>(C61-B61)/D61</f>
        <v>130.00000000000009</v>
      </c>
      <c r="F61" s="26"/>
      <c r="G61" s="33"/>
      <c r="H61" s="19">
        <f>D61*50/B61</f>
        <v>1.5384615384615384E-2</v>
      </c>
    </row>
    <row r="62" spans="1:8" s="1" customFormat="1" ht="13.5" thickBot="1">
      <c r="A62" s="15">
        <f>A61+7</f>
        <v>43212</v>
      </c>
      <c r="B62" s="20">
        <f>C61+F61-G61</f>
        <v>36279.675217893258</v>
      </c>
      <c r="C62" s="17">
        <f>B62+(B62*0.04)</f>
        <v>37730.862226608988</v>
      </c>
      <c r="D62" s="17">
        <f>B62/3250</f>
        <v>11.162976990121003</v>
      </c>
      <c r="E62" s="28">
        <f>(C62-B62)/D62</f>
        <v>129.99999999999991</v>
      </c>
      <c r="F62" s="26"/>
      <c r="G62" s="33"/>
      <c r="H62" s="19">
        <f>D62*50/B62</f>
        <v>1.5384615384615385E-2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37730.862226608988</v>
      </c>
      <c r="C64" s="17">
        <f>B64+(B64*0.04)</f>
        <v>39240.096715673346</v>
      </c>
      <c r="D64" s="17">
        <f>B64/3250</f>
        <v>11.609496069725843</v>
      </c>
      <c r="E64" s="28">
        <f>(C64-B64)/D64</f>
        <v>129.99999999999986</v>
      </c>
      <c r="F64" s="26"/>
      <c r="G64" s="33"/>
      <c r="H64" s="19">
        <f>D64*50/B64</f>
        <v>1.5384615384615384E-2</v>
      </c>
    </row>
    <row r="65" spans="1:8" s="1" customFormat="1">
      <c r="A65" s="15">
        <f>A64+7</f>
        <v>43226</v>
      </c>
      <c r="B65" s="20">
        <f>C64+F64-G64</f>
        <v>39240.096715673346</v>
      </c>
      <c r="C65" s="17">
        <f>B65+(B65*0.04)</f>
        <v>40809.700584300277</v>
      </c>
      <c r="D65" s="17">
        <f>B65/3250</f>
        <v>12.073875912514875</v>
      </c>
      <c r="E65" s="28">
        <f>(C65-B65)/D65</f>
        <v>129.99999999999977</v>
      </c>
      <c r="F65" s="26"/>
      <c r="G65" s="33"/>
      <c r="H65" s="19">
        <f>D65*50/B65</f>
        <v>1.5384615384615384E-2</v>
      </c>
    </row>
    <row r="66" spans="1:8" s="1" customFormat="1">
      <c r="A66" s="15">
        <f>A65+7</f>
        <v>43233</v>
      </c>
      <c r="B66" s="20">
        <f>C65+F65-G65</f>
        <v>40809.700584300277</v>
      </c>
      <c r="C66" s="17">
        <f>B66+(B66*0.04)</f>
        <v>42442.088607672289</v>
      </c>
      <c r="D66" s="17">
        <f>B66/3250</f>
        <v>12.55683094901547</v>
      </c>
      <c r="E66" s="28">
        <f>(C66-B66)/D66</f>
        <v>130.00000000000006</v>
      </c>
      <c r="F66" s="26"/>
      <c r="G66" s="33"/>
      <c r="H66" s="19">
        <f>D66*50/B66</f>
        <v>1.5384615384615385E-2</v>
      </c>
    </row>
    <row r="67" spans="1:8" s="1" customFormat="1" ht="13.5" thickBot="1">
      <c r="A67" s="15">
        <f>A66+7</f>
        <v>43240</v>
      </c>
      <c r="B67" s="20">
        <f>C66+F66-G66</f>
        <v>42442.088607672289</v>
      </c>
      <c r="C67" s="17">
        <f>B67+(B67*0.04)</f>
        <v>44139.772151979181</v>
      </c>
      <c r="D67" s="17">
        <f>B67/3250</f>
        <v>13.059104186976089</v>
      </c>
      <c r="E67" s="28">
        <f>(C67-B67)/D67</f>
        <v>130.00000000000003</v>
      </c>
      <c r="F67" s="26"/>
      <c r="G67" s="33"/>
      <c r="H67" s="19">
        <f>D67*50/B67</f>
        <v>1.5384615384615385E-2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44139.772151979181</v>
      </c>
      <c r="C69" s="17">
        <f>B69+(B69*0.04)</f>
        <v>45905.363038058349</v>
      </c>
      <c r="D69" s="17">
        <f>B69/3250</f>
        <v>13.581468354455133</v>
      </c>
      <c r="E69" s="28">
        <f>(C69-B69)/D69</f>
        <v>130.00000000000003</v>
      </c>
      <c r="F69" s="26"/>
      <c r="G69" s="33"/>
      <c r="H69" s="19">
        <f>D69*50/B69</f>
        <v>1.5384615384615384E-2</v>
      </c>
    </row>
    <row r="70" spans="1:8" s="1" customFormat="1">
      <c r="A70" s="15">
        <f>A69+7</f>
        <v>43254</v>
      </c>
      <c r="B70" s="20">
        <f>C69+F69-G69</f>
        <v>45905.363038058349</v>
      </c>
      <c r="C70" s="17">
        <f>B70+(B70*0.04)</f>
        <v>47741.577559580684</v>
      </c>
      <c r="D70" s="17">
        <f>B70/3250</f>
        <v>14.124727088633339</v>
      </c>
      <c r="E70" s="28">
        <f>(C70-B70)/D70</f>
        <v>130.00000000000009</v>
      </c>
      <c r="F70" s="26"/>
      <c r="G70" s="63"/>
      <c r="H70" s="19">
        <f>D70*50/B70</f>
        <v>1.5384615384615387E-2</v>
      </c>
    </row>
    <row r="71" spans="1:8" s="1" customFormat="1">
      <c r="A71" s="15">
        <f>A70+7</f>
        <v>43261</v>
      </c>
      <c r="B71" s="20">
        <f>C70+F70-G70</f>
        <v>47741.577559580684</v>
      </c>
      <c r="C71" s="17">
        <f>B71+(B71*0.04)</f>
        <v>49651.240661963915</v>
      </c>
      <c r="D71" s="17">
        <f>B71/3250</f>
        <v>14.689716172178672</v>
      </c>
      <c r="E71" s="28">
        <f>(C71-B71)/D71</f>
        <v>130.00000000000023</v>
      </c>
      <c r="F71" s="26"/>
      <c r="G71" s="33"/>
      <c r="H71" s="19">
        <f>D71*50/B71</f>
        <v>1.5384615384615384E-2</v>
      </c>
    </row>
    <row r="72" spans="1:8" s="1" customFormat="1" ht="13.5" thickBot="1">
      <c r="A72" s="15">
        <f>A71+7</f>
        <v>43268</v>
      </c>
      <c r="B72" s="20">
        <f>C71+F71-G71</f>
        <v>49651.240661963915</v>
      </c>
      <c r="C72" s="17">
        <f>B72+(B72*0.04)</f>
        <v>51637.290288442469</v>
      </c>
      <c r="D72" s="17">
        <f>B72/3250</f>
        <v>15.27730481906582</v>
      </c>
      <c r="E72" s="28">
        <f>(C72-B72)/D72</f>
        <v>129.99999999999983</v>
      </c>
      <c r="F72" s="26"/>
      <c r="G72" s="33"/>
      <c r="H72" s="19">
        <f>D72*50/B72</f>
        <v>1.5384615384615385E-2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51637.290288442469</v>
      </c>
      <c r="C74" s="17">
        <f>B74+(B74*0.04)</f>
        <v>53702.781899980168</v>
      </c>
      <c r="D74" s="17">
        <f>B74/3250</f>
        <v>15.888397011828452</v>
      </c>
      <c r="E74" s="28">
        <f>(C74-B74)/D74</f>
        <v>129.99999999999997</v>
      </c>
      <c r="F74" s="26"/>
      <c r="G74" s="33"/>
      <c r="H74" s="19">
        <f>D74*50/B74</f>
        <v>1.5384615384615384E-2</v>
      </c>
    </row>
    <row r="75" spans="1:8" s="1" customFormat="1">
      <c r="A75" s="15">
        <f>A74+7</f>
        <v>43282</v>
      </c>
      <c r="B75" s="20">
        <f>C74+F74-G74</f>
        <v>53702.781899980168</v>
      </c>
      <c r="C75" s="17">
        <f>B75+(B75*0.04)</f>
        <v>55850.893175979378</v>
      </c>
      <c r="D75" s="17">
        <f>B75/3250</f>
        <v>16.523932892301591</v>
      </c>
      <c r="E75" s="28">
        <f>(C75-B75)/D75</f>
        <v>130.0000000000002</v>
      </c>
      <c r="F75" s="26"/>
      <c r="G75" s="33"/>
      <c r="H75" s="19">
        <f>D75*50/B75</f>
        <v>1.5384615384615385E-2</v>
      </c>
    </row>
    <row r="76" spans="1:8" s="1" customFormat="1">
      <c r="A76" s="15">
        <f>A75+7</f>
        <v>43289</v>
      </c>
      <c r="B76" s="20">
        <f>C75+F75-G75</f>
        <v>55850.893175979378</v>
      </c>
      <c r="C76" s="17">
        <f>B76+(B76*0.04)</f>
        <v>58084.928903018554</v>
      </c>
      <c r="D76" s="17">
        <f>B76/3250</f>
        <v>17.184890207993654</v>
      </c>
      <c r="E76" s="28">
        <f>(C76-B76)/D76</f>
        <v>130.00000000000006</v>
      </c>
      <c r="F76" s="26"/>
      <c r="G76" s="33"/>
      <c r="H76" s="19">
        <f>D76*50/B76</f>
        <v>1.5384615384615384E-2</v>
      </c>
    </row>
    <row r="77" spans="1:8" s="1" customFormat="1" ht="13.5" thickBot="1">
      <c r="A77" s="15">
        <f>A76+7</f>
        <v>43296</v>
      </c>
      <c r="B77" s="20">
        <f>C76+F76-G76</f>
        <v>58084.928903018554</v>
      </c>
      <c r="C77" s="17">
        <f>B77+(B77*0.04)</f>
        <v>60408.326059139297</v>
      </c>
      <c r="D77" s="17">
        <f>B77/3250</f>
        <v>17.872285816313401</v>
      </c>
      <c r="E77" s="28">
        <f>(C77-B77)/D77</f>
        <v>130.00000000000009</v>
      </c>
      <c r="F77" s="26"/>
      <c r="G77" s="33"/>
      <c r="H77" s="19">
        <f>D77*50/B77</f>
        <v>1.5384615384615385E-2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60408.326059139297</v>
      </c>
      <c r="C79" s="17">
        <f>B79+(B79*0.04)</f>
        <v>62824.659101504869</v>
      </c>
      <c r="D79" s="17">
        <f>B79/3250</f>
        <v>18.587177248965936</v>
      </c>
      <c r="E79" s="28">
        <f>(C79-B79)/D79</f>
        <v>130</v>
      </c>
      <c r="F79" s="26"/>
      <c r="G79" s="33"/>
      <c r="H79" s="19">
        <f>D79*50/B79</f>
        <v>1.5384615384615384E-2</v>
      </c>
    </row>
    <row r="80" spans="1:8" s="1" customFormat="1">
      <c r="A80" s="15">
        <f>A79+7</f>
        <v>43310</v>
      </c>
      <c r="B80" s="20">
        <f>C79+F79-G79</f>
        <v>62824.659101504869</v>
      </c>
      <c r="C80" s="17">
        <f>B80+(B80*0.04)</f>
        <v>65337.645465565067</v>
      </c>
      <c r="D80" s="17">
        <f>B80/3250</f>
        <v>19.330664338924574</v>
      </c>
      <c r="E80" s="28">
        <f>(C80-B80)/D80</f>
        <v>130.00000000000017</v>
      </c>
      <c r="F80" s="26"/>
      <c r="G80" s="63"/>
      <c r="H80" s="19">
        <f>D80*50/B80</f>
        <v>1.5384615384615384E-2</v>
      </c>
    </row>
    <row r="81" spans="1:8" s="1" customFormat="1">
      <c r="A81" s="15">
        <f>A80+7</f>
        <v>43317</v>
      </c>
      <c r="B81" s="20">
        <f>C80+F80-G80</f>
        <v>65337.645465565067</v>
      </c>
      <c r="C81" s="17">
        <f>B81+(B81*0.04)</f>
        <v>67951.151284187668</v>
      </c>
      <c r="D81" s="17">
        <f>B81/3250</f>
        <v>20.10389091248156</v>
      </c>
      <c r="E81" s="28">
        <f>(C81-B81)/D81</f>
        <v>129.99999999999994</v>
      </c>
      <c r="F81" s="26"/>
      <c r="G81" s="33"/>
      <c r="H81" s="19">
        <f>D81*50/B81</f>
        <v>1.5384615384615385E-2</v>
      </c>
    </row>
    <row r="82" spans="1:8" s="1" customFormat="1" ht="13.5" thickBot="1">
      <c r="A82" s="15">
        <f>A81+7</f>
        <v>43324</v>
      </c>
      <c r="B82" s="20">
        <f>C81+F81-G81</f>
        <v>67951.151284187668</v>
      </c>
      <c r="C82" s="17">
        <f>B82+(B82*0.04)</f>
        <v>70669.197335555175</v>
      </c>
      <c r="D82" s="17">
        <f>B82/3250</f>
        <v>20.90804654898082</v>
      </c>
      <c r="E82" s="28">
        <f>(C82-B82)/D82</f>
        <v>129.99999999999997</v>
      </c>
      <c r="F82" s="26"/>
      <c r="G82" s="33"/>
      <c r="H82" s="19">
        <f>D82*50/B82</f>
        <v>1.5384615384615384E-2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70669.197335555175</v>
      </c>
      <c r="C84" s="17">
        <f>B84+(B84*0.04)</f>
        <v>73495.96522897738</v>
      </c>
      <c r="D84" s="17">
        <f>B84/3250</f>
        <v>21.744368410940055</v>
      </c>
      <c r="E84" s="28">
        <f>(C84-B84)/D84</f>
        <v>129.99999999999994</v>
      </c>
      <c r="F84" s="26"/>
      <c r="G84" s="33"/>
      <c r="H84" s="19">
        <f>D84*50/B84</f>
        <v>1.5384615384615385E-2</v>
      </c>
    </row>
    <row r="85" spans="1:8" s="1" customFormat="1">
      <c r="A85" s="15">
        <f>A84+7</f>
        <v>43338</v>
      </c>
      <c r="B85" s="20">
        <f>C84+F84-G84</f>
        <v>73495.96522897738</v>
      </c>
      <c r="C85" s="17">
        <f>B85+(B85*0.04)</f>
        <v>76435.803838136475</v>
      </c>
      <c r="D85" s="17">
        <f>B85/3250</f>
        <v>22.614143147377657</v>
      </c>
      <c r="E85" s="28">
        <f>(C85-B85)/D85</f>
        <v>129.99999999999997</v>
      </c>
      <c r="F85" s="26"/>
      <c r="G85" s="33"/>
      <c r="H85" s="19">
        <f>D85*50/B85</f>
        <v>1.5384615384615387E-2</v>
      </c>
    </row>
    <row r="86" spans="1:8" s="1" customFormat="1">
      <c r="A86" s="15">
        <f>A85+7</f>
        <v>43345</v>
      </c>
      <c r="B86" s="20">
        <f>C85+F85-G85</f>
        <v>76435.803838136475</v>
      </c>
      <c r="C86" s="17">
        <f>B86+(B86*0.04)</f>
        <v>79493.235991661932</v>
      </c>
      <c r="D86" s="17">
        <f>B86/3250</f>
        <v>23.518708873272761</v>
      </c>
      <c r="E86" s="28">
        <f>(C86-B86)/D86</f>
        <v>129.99999999999991</v>
      </c>
      <c r="F86" s="26"/>
      <c r="G86" s="33"/>
      <c r="H86" s="19">
        <f>D86*50/B86</f>
        <v>1.5384615384615385E-2</v>
      </c>
    </row>
    <row r="87" spans="1:8" s="1" customFormat="1" ht="13.5" thickBot="1">
      <c r="A87" s="15">
        <f>A86+7</f>
        <v>43352</v>
      </c>
      <c r="B87" s="20">
        <f>C86+F86-G86</f>
        <v>79493.235991661932</v>
      </c>
      <c r="C87" s="17">
        <f>B87+(B87*0.04)</f>
        <v>82672.965431328412</v>
      </c>
      <c r="D87" s="17">
        <f>B87/3250</f>
        <v>24.459457228203672</v>
      </c>
      <c r="E87" s="28">
        <f>(C87-B87)/D87</f>
        <v>130.00000000000011</v>
      </c>
      <c r="F87" s="26"/>
      <c r="G87" s="33"/>
      <c r="H87" s="19">
        <f>D87*50/B87</f>
        <v>1.5384615384615385E-2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82672.965431328412</v>
      </c>
      <c r="C89" s="17">
        <f>B89+(B89*0.04)</f>
        <v>85979.884048581545</v>
      </c>
      <c r="D89" s="17">
        <f>B89/3250</f>
        <v>25.43783551733182</v>
      </c>
      <c r="E89" s="28">
        <f>(C89-B89)/D89</f>
        <v>129.99999999999989</v>
      </c>
      <c r="F89" s="26"/>
      <c r="G89" s="33"/>
      <c r="H89" s="19">
        <f>D89*50/B89</f>
        <v>1.5384615384615384E-2</v>
      </c>
    </row>
    <row r="90" spans="1:8" s="1" customFormat="1">
      <c r="A90" s="15">
        <f>A89+7</f>
        <v>43366</v>
      </c>
      <c r="B90" s="20">
        <f>C89+F89-G89</f>
        <v>85979.884048581545</v>
      </c>
      <c r="C90" s="17">
        <f>B90+(B90*0.04)</f>
        <v>89419.079410524806</v>
      </c>
      <c r="D90" s="17">
        <f>B90/3250</f>
        <v>26.455348938025089</v>
      </c>
      <c r="E90" s="28">
        <f>(C90-B90)/D90</f>
        <v>129.99999999999997</v>
      </c>
      <c r="F90" s="26"/>
      <c r="G90" s="33"/>
      <c r="H90" s="19">
        <f>D90*50/B90</f>
        <v>1.5384615384615384E-2</v>
      </c>
    </row>
    <row r="91" spans="1:8" s="1" customFormat="1">
      <c r="A91" s="15">
        <f>A90+7</f>
        <v>43373</v>
      </c>
      <c r="B91" s="20">
        <f>C90+F90-G90</f>
        <v>89419.079410524806</v>
      </c>
      <c r="C91" s="17">
        <f>B91+(B91*0.04)</f>
        <v>92995.842586945801</v>
      </c>
      <c r="D91" s="17">
        <f>B91/3250</f>
        <v>27.513562895546094</v>
      </c>
      <c r="E91" s="28">
        <f>(C91-B91)/D91</f>
        <v>130.00000000000009</v>
      </c>
      <c r="F91" s="26"/>
      <c r="G91" s="33"/>
      <c r="H91" s="19">
        <f>D91*50/B91</f>
        <v>1.5384615384615384E-2</v>
      </c>
    </row>
    <row r="92" spans="1:8" s="1" customFormat="1" ht="13.5" thickBot="1">
      <c r="A92" s="15">
        <f>A91+7</f>
        <v>43380</v>
      </c>
      <c r="B92" s="20">
        <f>C91+F91-G91</f>
        <v>92995.842586945801</v>
      </c>
      <c r="C92" s="17">
        <f>B92+(B92*0.04)</f>
        <v>96715.676290423638</v>
      </c>
      <c r="D92" s="17">
        <f>B92/3250</f>
        <v>28.614105411367937</v>
      </c>
      <c r="E92" s="28">
        <f>(C92-B92)/D92</f>
        <v>130.0000000000002</v>
      </c>
      <c r="F92" s="26"/>
      <c r="G92" s="33"/>
      <c r="H92" s="19">
        <f>D92*50/B92</f>
        <v>1.5384615384615384E-2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96715.676290423638</v>
      </c>
      <c r="C94" s="17">
        <f>B94+(B94*0.04)</f>
        <v>100584.30334204058</v>
      </c>
      <c r="D94" s="17">
        <f>B94/3250</f>
        <v>29.758669627822659</v>
      </c>
      <c r="E94" s="28">
        <f>(C94-B94)/D94</f>
        <v>130.00000000000003</v>
      </c>
      <c r="F94" s="26"/>
      <c r="G94" s="33"/>
      <c r="H94" s="19">
        <f>D94*50/B94</f>
        <v>1.5384615384615385E-2</v>
      </c>
    </row>
    <row r="95" spans="1:8" s="1" customFormat="1">
      <c r="A95" s="15">
        <f>A94+7</f>
        <v>43394</v>
      </c>
      <c r="B95" s="20">
        <f>C94+F94-G94</f>
        <v>100584.30334204058</v>
      </c>
      <c r="C95" s="17">
        <f>B95+(B95*0.04)</f>
        <v>104607.67547572221</v>
      </c>
      <c r="D95" s="17">
        <f>B95/3250</f>
        <v>30.949016412935563</v>
      </c>
      <c r="E95" s="28">
        <f>(C95-B95)/D95</f>
        <v>130</v>
      </c>
      <c r="F95" s="26"/>
      <c r="G95" s="33"/>
      <c r="H95" s="19">
        <f>D95*50/B95</f>
        <v>1.5384615384615384E-2</v>
      </c>
    </row>
    <row r="96" spans="1:8" s="1" customFormat="1">
      <c r="A96" s="15">
        <f>A95+7</f>
        <v>43401</v>
      </c>
      <c r="B96" s="20">
        <f>C95+F95-G95</f>
        <v>104607.67547572221</v>
      </c>
      <c r="C96" s="17">
        <f>B96+(B96*0.04)</f>
        <v>108791.98249475109</v>
      </c>
      <c r="D96" s="17">
        <f>B96/3250</f>
        <v>32.186977069452986</v>
      </c>
      <c r="E96" s="28">
        <f>(C96-B96)/D96</f>
        <v>129.99999999999991</v>
      </c>
      <c r="F96" s="26"/>
      <c r="G96" s="33"/>
      <c r="H96" s="19">
        <f>D96*50/B96</f>
        <v>1.5384615384615385E-2</v>
      </c>
    </row>
    <row r="97" spans="1:8" s="1" customFormat="1" ht="13.5" thickBot="1">
      <c r="A97" s="15">
        <f>A96+7</f>
        <v>43408</v>
      </c>
      <c r="B97" s="20">
        <f>C96+F96-G96</f>
        <v>108791.98249475109</v>
      </c>
      <c r="C97" s="17">
        <f>B97+(B97*0.04)</f>
        <v>113143.66179454114</v>
      </c>
      <c r="D97" s="17">
        <f>B97/3250</f>
        <v>33.474456152231106</v>
      </c>
      <c r="E97" s="28">
        <f>(C97-B97)/D97</f>
        <v>130.00000000000014</v>
      </c>
      <c r="F97" s="26"/>
      <c r="G97" s="33"/>
      <c r="H97" s="19">
        <f>D97*50/B97</f>
        <v>1.5384615384615384E-2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113143.66179454114</v>
      </c>
      <c r="C99" s="17">
        <f>B99+(B99*0.04)</f>
        <v>117669.40826632279</v>
      </c>
      <c r="D99" s="17">
        <f>B99/3250</f>
        <v>34.813434398320354</v>
      </c>
      <c r="E99" s="28">
        <f>(C99-B99)/D99</f>
        <v>130.00000000000003</v>
      </c>
      <c r="F99" s="26"/>
      <c r="G99" s="33"/>
      <c r="H99" s="19">
        <f>D99*50/B99</f>
        <v>1.5384615384615387E-2</v>
      </c>
    </row>
    <row r="100" spans="1:8" s="1" customFormat="1">
      <c r="A100" s="15">
        <f>A99+7</f>
        <v>43422</v>
      </c>
      <c r="B100" s="20">
        <f>C99+F99-G99</f>
        <v>117669.40826632279</v>
      </c>
      <c r="C100" s="17">
        <f>B100+(B100*0.04)</f>
        <v>122376.1845969757</v>
      </c>
      <c r="D100" s="17">
        <f>B100/3250</f>
        <v>36.205971774253165</v>
      </c>
      <c r="E100" s="28">
        <f>(C100-B100)/D100</f>
        <v>129.99999999999991</v>
      </c>
      <c r="F100" s="26"/>
      <c r="G100" s="33"/>
      <c r="H100" s="19">
        <f>D100*50/B100</f>
        <v>1.5384615384615385E-2</v>
      </c>
    </row>
    <row r="101" spans="1:8" s="1" customFormat="1">
      <c r="A101" s="15">
        <f>A100+7</f>
        <v>43429</v>
      </c>
      <c r="B101" s="20">
        <f>C100+F100-G100</f>
        <v>122376.1845969757</v>
      </c>
      <c r="C101" s="17">
        <f>B101+(B101*0.04)</f>
        <v>127271.23198085473</v>
      </c>
      <c r="D101" s="17">
        <f>B101/3250</f>
        <v>37.654210645223294</v>
      </c>
      <c r="E101" s="28">
        <f>(C101-B101)/D101</f>
        <v>130.00000000000017</v>
      </c>
      <c r="F101" s="26"/>
      <c r="G101" s="33"/>
      <c r="H101" s="19">
        <f>D101*50/B101</f>
        <v>1.5384615384615385E-2</v>
      </c>
    </row>
    <row r="102" spans="1:8" s="1" customFormat="1" ht="13.5" thickBot="1">
      <c r="A102" s="15">
        <f>A101+7</f>
        <v>43436</v>
      </c>
      <c r="B102" s="20">
        <f>C101+F101-G101</f>
        <v>127271.23198085473</v>
      </c>
      <c r="C102" s="17">
        <f>B102+(B102*0.04)</f>
        <v>132362.08126008892</v>
      </c>
      <c r="D102" s="17">
        <f>B102/3250</f>
        <v>39.160379071032224</v>
      </c>
      <c r="E102" s="28">
        <f>(C102-B102)/D102</f>
        <v>129.99999999999991</v>
      </c>
      <c r="F102" s="26"/>
      <c r="G102" s="33"/>
      <c r="H102" s="19">
        <f>D102*50/B102</f>
        <v>1.5384615384615385E-2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132362.08126008892</v>
      </c>
      <c r="C104" s="17">
        <f>B104+(B104*0.04)</f>
        <v>137656.56451049246</v>
      </c>
      <c r="D104" s="17">
        <f>B104/3250</f>
        <v>40.726794233873512</v>
      </c>
      <c r="E104" s="28">
        <f>(C104-B104)/D104</f>
        <v>129.99999999999969</v>
      </c>
      <c r="F104" s="26"/>
      <c r="G104" s="33"/>
      <c r="H104" s="19">
        <f>D104*50/B104</f>
        <v>1.5384615384615384E-2</v>
      </c>
    </row>
    <row r="105" spans="1:8" s="1" customFormat="1">
      <c r="A105" s="15">
        <f>A104+7</f>
        <v>43450</v>
      </c>
      <c r="B105" s="20">
        <f>C104+F104-G104</f>
        <v>137656.56451049246</v>
      </c>
      <c r="C105" s="17">
        <f>B105+(B105*0.04)</f>
        <v>143162.82709091215</v>
      </c>
      <c r="D105" s="17">
        <f>B105/3250</f>
        <v>42.355866003228449</v>
      </c>
      <c r="E105" s="28">
        <f>(C105-B105)/D105</f>
        <v>129.99999999999972</v>
      </c>
      <c r="F105" s="26"/>
      <c r="G105" s="33"/>
      <c r="H105" s="19">
        <f>D105*50/B105</f>
        <v>1.5384615384615384E-2</v>
      </c>
    </row>
    <row r="106" spans="1:8" s="1" customFormat="1">
      <c r="A106" s="15">
        <f>A105+7</f>
        <v>43457</v>
      </c>
      <c r="B106" s="20">
        <f>C105+F105-G105</f>
        <v>143162.82709091215</v>
      </c>
      <c r="C106" s="17">
        <f>B106+(B106*0.04)</f>
        <v>148889.34017454865</v>
      </c>
      <c r="D106" s="17">
        <f>B106/3250</f>
        <v>44.050100643357581</v>
      </c>
      <c r="E106" s="28">
        <f>(C106-B106)/D106</f>
        <v>130.00000000000031</v>
      </c>
      <c r="F106" s="26"/>
      <c r="G106" s="33"/>
      <c r="H106" s="19">
        <f>D106*50/B106</f>
        <v>1.5384615384615384E-2</v>
      </c>
    </row>
    <row r="107" spans="1:8" s="1" customFormat="1" ht="13.5" thickBot="1">
      <c r="A107" s="15">
        <f>A106+7</f>
        <v>43464</v>
      </c>
      <c r="B107" s="20">
        <f>C106+F106-G106</f>
        <v>148889.34017454865</v>
      </c>
      <c r="C107" s="17">
        <f>B107+(B107*0.04)</f>
        <v>154844.9137815306</v>
      </c>
      <c r="D107" s="17">
        <f>B107/3250</f>
        <v>45.812104669091894</v>
      </c>
      <c r="E107" s="28">
        <f>(C107-B107)/D107</f>
        <v>130.00000000000017</v>
      </c>
      <c r="F107" s="26"/>
      <c r="G107" s="33"/>
      <c r="H107" s="19">
        <f>D107*50/B107</f>
        <v>1.5384615384615385E-2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154844.9137815306</v>
      </c>
      <c r="C109" s="17">
        <f>B109+(B109*0.04)</f>
        <v>161038.71033279182</v>
      </c>
      <c r="D109" s="17">
        <f>B109/3250</f>
        <v>47.644588855855567</v>
      </c>
      <c r="E109" s="28">
        <f>(C109-B109)/D109</f>
        <v>129.9999999999998</v>
      </c>
      <c r="F109" s="26"/>
      <c r="G109" s="33"/>
      <c r="H109" s="19">
        <f>D109*50/B109</f>
        <v>1.5384615384615382E-2</v>
      </c>
    </row>
    <row r="110" spans="1:8">
      <c r="A110" s="15">
        <f>A109+7</f>
        <v>43478</v>
      </c>
      <c r="B110" s="20">
        <f>C109+F109-G109</f>
        <v>161038.71033279182</v>
      </c>
      <c r="C110" s="17">
        <f>B110+(B110*0.04)</f>
        <v>167480.2587461035</v>
      </c>
      <c r="D110" s="17">
        <f>B110/3250</f>
        <v>49.550372410089793</v>
      </c>
      <c r="E110" s="28">
        <f>(C110-B110)/D110</f>
        <v>130.00000000000023</v>
      </c>
      <c r="F110" s="26"/>
      <c r="G110" s="33"/>
      <c r="H110" s="19">
        <f>D110*50/B110</f>
        <v>1.5384615384615385E-2</v>
      </c>
    </row>
    <row r="111" spans="1:8">
      <c r="A111" s="15">
        <f>A110+7</f>
        <v>43485</v>
      </c>
      <c r="B111" s="20">
        <f>C110+F110-G110</f>
        <v>167480.2587461035</v>
      </c>
      <c r="C111" s="17">
        <f>B111+(B111*0.04)</f>
        <v>174179.46909594763</v>
      </c>
      <c r="D111" s="17">
        <f>B111/3250</f>
        <v>51.532387306493384</v>
      </c>
      <c r="E111" s="28">
        <f>(C111-B111)/D111</f>
        <v>129.99999999999977</v>
      </c>
      <c r="F111" s="26"/>
      <c r="G111" s="33"/>
      <c r="H111" s="19">
        <f>D111*50/B111</f>
        <v>1.5384615384615384E-2</v>
      </c>
    </row>
    <row r="112" spans="1:8" ht="13.5" thickBot="1">
      <c r="A112" s="15">
        <f>A111+7</f>
        <v>43492</v>
      </c>
      <c r="B112" s="20">
        <f>C111+F111-G111</f>
        <v>174179.46909594763</v>
      </c>
      <c r="C112" s="17">
        <f>B112+(B112*0.04)</f>
        <v>181146.64785978553</v>
      </c>
      <c r="D112" s="17">
        <f>B112/3250</f>
        <v>53.593682798753115</v>
      </c>
      <c r="E112" s="28">
        <f>(C112-B112)/D112</f>
        <v>129.99999999999997</v>
      </c>
      <c r="F112" s="26"/>
      <c r="G112" s="33"/>
      <c r="H112" s="19">
        <f>D112*50/B112</f>
        <v>1.5384615384615384E-2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181146.64785978553</v>
      </c>
      <c r="C114" s="17">
        <f>B114+(B114*0.04)</f>
        <v>188392.51377417694</v>
      </c>
      <c r="D114" s="17">
        <f>B114/3250</f>
        <v>55.737430110703244</v>
      </c>
      <c r="E114" s="28">
        <f>(C114-B114)/D114</f>
        <v>129.99999999999983</v>
      </c>
      <c r="F114" s="26"/>
      <c r="G114" s="33"/>
      <c r="H114" s="19">
        <f>D114*50/B114</f>
        <v>1.5384615384615385E-2</v>
      </c>
    </row>
    <row r="115" spans="1:8">
      <c r="A115" s="15">
        <f>A114+7</f>
        <v>43506</v>
      </c>
      <c r="B115" s="20">
        <f>C114+F114-G114</f>
        <v>188392.51377417694</v>
      </c>
      <c r="C115" s="17">
        <f>B115+(B115*0.04)</f>
        <v>195928.21432514401</v>
      </c>
      <c r="D115" s="17">
        <f>B115/3250</f>
        <v>57.966927315131365</v>
      </c>
      <c r="E115" s="28">
        <f>(C115-B115)/D115</f>
        <v>129.99999999999989</v>
      </c>
      <c r="F115" s="26"/>
      <c r="G115" s="33"/>
      <c r="H115" s="19">
        <f>D115*50/B115</f>
        <v>1.5384615384615384E-2</v>
      </c>
    </row>
    <row r="116" spans="1:8">
      <c r="A116" s="15">
        <f>A115+7</f>
        <v>43513</v>
      </c>
      <c r="B116" s="20">
        <f>C115+F115-G115</f>
        <v>195928.21432514401</v>
      </c>
      <c r="C116" s="17">
        <f>B116+(B116*0.04)</f>
        <v>203765.34289814977</v>
      </c>
      <c r="D116" s="17">
        <f>B116/3250</f>
        <v>60.285604407736621</v>
      </c>
      <c r="E116" s="28">
        <f>(C116-B116)/D116</f>
        <v>129.99999999999994</v>
      </c>
      <c r="F116" s="26"/>
      <c r="G116" s="33"/>
      <c r="H116" s="19">
        <f>D116*50/B116</f>
        <v>1.5384615384615384E-2</v>
      </c>
    </row>
    <row r="117" spans="1:8" ht="13.5" thickBot="1">
      <c r="A117" s="15">
        <f>A116+7</f>
        <v>43520</v>
      </c>
      <c r="B117" s="20">
        <f>C116+F116-G116</f>
        <v>203765.34289814977</v>
      </c>
      <c r="C117" s="17">
        <f>B117+(B117*0.04)</f>
        <v>211915.95661407575</v>
      </c>
      <c r="D117" s="17">
        <f>B117/3250</f>
        <v>62.69702858404608</v>
      </c>
      <c r="E117" s="28">
        <f>(C117-B117)/D117</f>
        <v>129.99999999999986</v>
      </c>
      <c r="F117" s="26"/>
      <c r="G117" s="33"/>
      <c r="H117" s="19">
        <f>D117*50/B117</f>
        <v>1.5384615384615385E-2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211915.95661407575</v>
      </c>
      <c r="C119" s="17">
        <f>B119+(B119*0.04)</f>
        <v>220392.59487863877</v>
      </c>
      <c r="D119" s="17">
        <f>B119/3250</f>
        <v>65.204909727407923</v>
      </c>
      <c r="E119" s="28">
        <f>(C119-B119)/D119</f>
        <v>129.99999999999989</v>
      </c>
      <c r="F119" s="26"/>
      <c r="G119" s="33"/>
      <c r="H119" s="19">
        <f>D119*50/B119</f>
        <v>1.5384615384615384E-2</v>
      </c>
    </row>
    <row r="120" spans="1:8">
      <c r="A120" s="15">
        <f>A119+7</f>
        <v>43534</v>
      </c>
      <c r="B120" s="20">
        <f>C119+F119-G119</f>
        <v>220392.59487863877</v>
      </c>
      <c r="C120" s="17">
        <f>B120+(B120*0.04)</f>
        <v>229208.29867378433</v>
      </c>
      <c r="D120" s="17">
        <f>B120/3250</f>
        <v>67.813106116504244</v>
      </c>
      <c r="E120" s="28">
        <f>(C120-B120)/D120</f>
        <v>130.00000000000009</v>
      </c>
      <c r="F120" s="26"/>
      <c r="G120" s="33"/>
      <c r="H120" s="19">
        <f>D120*50/B120</f>
        <v>1.5384615384615385E-2</v>
      </c>
    </row>
    <row r="121" spans="1:8">
      <c r="A121" s="15">
        <f>A120+7</f>
        <v>43541</v>
      </c>
      <c r="B121" s="20">
        <f>C120+F120-G120</f>
        <v>229208.29867378433</v>
      </c>
      <c r="C121" s="17">
        <f>B121+(B121*0.04)</f>
        <v>238376.6306207357</v>
      </c>
      <c r="D121" s="17">
        <f>B121/3250</f>
        <v>70.525630361164403</v>
      </c>
      <c r="E121" s="28">
        <f>(C121-B121)/D121</f>
        <v>129.99999999999991</v>
      </c>
      <c r="F121" s="26"/>
      <c r="G121" s="33"/>
      <c r="H121" s="19">
        <f>D121*50/B121</f>
        <v>1.5384615384615384E-2</v>
      </c>
    </row>
    <row r="122" spans="1:8" ht="13.5" thickBot="1">
      <c r="A122" s="15">
        <f>A121+7</f>
        <v>43548</v>
      </c>
      <c r="B122" s="20">
        <f>C121+F121-G121</f>
        <v>238376.6306207357</v>
      </c>
      <c r="C122" s="17">
        <f>B122+(B122*0.04)</f>
        <v>247911.69584556512</v>
      </c>
      <c r="D122" s="17">
        <f>B122/3250</f>
        <v>73.346655575610981</v>
      </c>
      <c r="E122" s="28">
        <f>(C122-B122)/D122</f>
        <v>129.99999999999991</v>
      </c>
      <c r="F122" s="26"/>
      <c r="G122" s="33"/>
      <c r="H122" s="19">
        <f>D122*50/B122</f>
        <v>1.5384615384615385E-2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247911.69584556512</v>
      </c>
      <c r="C124" s="17">
        <f>B124+(B124*0.04)</f>
        <v>257828.16367938771</v>
      </c>
      <c r="D124" s="17">
        <f>B124/3250</f>
        <v>76.280521798635419</v>
      </c>
      <c r="E124" s="28">
        <f>(C124-B124)/D124</f>
        <v>129.99999999999986</v>
      </c>
      <c r="F124" s="26"/>
      <c r="G124" s="33"/>
      <c r="H124" s="19">
        <f>D124*50/B124</f>
        <v>1.5384615384615384E-2</v>
      </c>
    </row>
    <row r="125" spans="1:8">
      <c r="A125" s="15">
        <f>A124+7</f>
        <v>43562</v>
      </c>
      <c r="B125" s="20">
        <f>C124+F124-G124</f>
        <v>257828.16367938771</v>
      </c>
      <c r="C125" s="17">
        <f>B125+(B125*0.04)</f>
        <v>268141.29022656323</v>
      </c>
      <c r="D125" s="17">
        <f>B125/3250</f>
        <v>79.331742670580837</v>
      </c>
      <c r="E125" s="28">
        <f>(C125-B125)/D125</f>
        <v>130.00000000000011</v>
      </c>
      <c r="F125" s="26"/>
      <c r="G125" s="33"/>
      <c r="H125" s="19">
        <f>D125*50/B125</f>
        <v>1.5384615384615384E-2</v>
      </c>
    </row>
    <row r="126" spans="1:8">
      <c r="A126" s="15">
        <f>A125+7</f>
        <v>43569</v>
      </c>
      <c r="B126" s="20">
        <f>C125+F125-G125</f>
        <v>268141.29022656323</v>
      </c>
      <c r="C126" s="17">
        <f>B126+(B126*0.04)</f>
        <v>278866.94183562574</v>
      </c>
      <c r="D126" s="17">
        <f>B126/3250</f>
        <v>82.505012377404071</v>
      </c>
      <c r="E126" s="28">
        <f>(C126-B126)/D126</f>
        <v>129.99999999999974</v>
      </c>
      <c r="F126" s="26"/>
      <c r="G126" s="33"/>
      <c r="H126" s="19">
        <f>D126*50/B126</f>
        <v>1.5384615384615385E-2</v>
      </c>
    </row>
    <row r="127" spans="1:8" ht="13.5" thickBot="1">
      <c r="A127" s="15">
        <f>A126+7</f>
        <v>43576</v>
      </c>
      <c r="B127" s="20">
        <f>C126+F126-G126</f>
        <v>278866.94183562574</v>
      </c>
      <c r="C127" s="17">
        <f>B127+(B127*0.04)</f>
        <v>290021.61950905074</v>
      </c>
      <c r="D127" s="17">
        <f>B127/3250</f>
        <v>85.805212872500221</v>
      </c>
      <c r="E127" s="28">
        <f>(C127-B127)/D127</f>
        <v>129.99999999999969</v>
      </c>
      <c r="F127" s="26"/>
      <c r="G127" s="33"/>
      <c r="H127" s="19">
        <f>D127*50/B127</f>
        <v>1.5384615384615382E-2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290021.61950905074</v>
      </c>
      <c r="C129" s="17">
        <f>B129+(B129*0.04)</f>
        <v>301622.48428941279</v>
      </c>
      <c r="D129" s="17">
        <f>B129/3250</f>
        <v>89.237421387400232</v>
      </c>
      <c r="E129" s="28">
        <f>(C129-B129)/D129</f>
        <v>130.00000000000028</v>
      </c>
      <c r="F129" s="26"/>
      <c r="G129" s="33"/>
      <c r="H129" s="19">
        <f>D129*50/B129</f>
        <v>1.5384615384615384E-2</v>
      </c>
    </row>
    <row r="130" spans="1:8">
      <c r="A130" s="15">
        <f>A129+7</f>
        <v>43590</v>
      </c>
      <c r="B130" s="20">
        <f>C129+F129-G129</f>
        <v>301622.48428941279</v>
      </c>
      <c r="C130" s="17">
        <f>B130+(B130*0.04)</f>
        <v>313687.38366098929</v>
      </c>
      <c r="D130" s="17">
        <f>B130/3250</f>
        <v>92.806918242896245</v>
      </c>
      <c r="E130" s="28">
        <f>(C130-B130)/D130</f>
        <v>129.99999999999983</v>
      </c>
      <c r="F130" s="26"/>
      <c r="G130" s="33"/>
      <c r="H130" s="19">
        <f>D130*50/B130</f>
        <v>1.5384615384615385E-2</v>
      </c>
    </row>
    <row r="131" spans="1:8">
      <c r="A131" s="15">
        <f>A130+7</f>
        <v>43597</v>
      </c>
      <c r="B131" s="20">
        <f>C130+F130-G130</f>
        <v>313687.38366098929</v>
      </c>
      <c r="C131" s="17">
        <f>B131+(B131*0.04)</f>
        <v>326234.87900742888</v>
      </c>
      <c r="D131" s="17">
        <f>B131/3250</f>
        <v>96.519194972612084</v>
      </c>
      <c r="E131" s="28">
        <f>(C131-B131)/D131</f>
        <v>130.00000000000026</v>
      </c>
      <c r="F131" s="26"/>
      <c r="G131" s="33"/>
      <c r="H131" s="19">
        <f>D131*50/B131</f>
        <v>1.5384615384615382E-2</v>
      </c>
    </row>
    <row r="132" spans="1:8" ht="13.5" thickBot="1">
      <c r="A132" s="15">
        <f>A131+7</f>
        <v>43604</v>
      </c>
      <c r="B132" s="20">
        <f>C131+F131-G131</f>
        <v>326234.87900742888</v>
      </c>
      <c r="C132" s="17">
        <f>B132+(B132*0.04)</f>
        <v>339284.27416772605</v>
      </c>
      <c r="D132" s="17">
        <f>B132/3250</f>
        <v>100.37996277151657</v>
      </c>
      <c r="E132" s="28">
        <f>(C132-B132)/D132</f>
        <v>130.00000000000011</v>
      </c>
      <c r="F132" s="26"/>
      <c r="G132" s="33"/>
      <c r="H132" s="19">
        <f>D132*50/B132</f>
        <v>1.5384615384615382E-2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339284.27416772605</v>
      </c>
      <c r="C134" s="17">
        <f>B134+(B134*0.04)</f>
        <v>352855.64513443509</v>
      </c>
      <c r="D134" s="17">
        <f>B134/3250</f>
        <v>104.39516128237725</v>
      </c>
      <c r="E134" s="28">
        <f>(C134-B134)/D134</f>
        <v>130.00000000000003</v>
      </c>
      <c r="F134" s="26"/>
      <c r="G134" s="33"/>
      <c r="H134" s="19">
        <f>D134*50/B134</f>
        <v>1.5384615384615385E-2</v>
      </c>
    </row>
    <row r="135" spans="1:8">
      <c r="A135" s="15">
        <f>A134+7</f>
        <v>43618</v>
      </c>
      <c r="B135" s="20">
        <f>C134+F134-G134</f>
        <v>352855.64513443509</v>
      </c>
      <c r="C135" s="17">
        <f>B135+(B135*0.04)</f>
        <v>366969.87093981251</v>
      </c>
      <c r="D135" s="17">
        <f>B135/3250</f>
        <v>108.57096773367233</v>
      </c>
      <c r="E135" s="28">
        <f>(C135-B135)/D135</f>
        <v>130.00000000000009</v>
      </c>
      <c r="F135" s="26"/>
      <c r="G135" s="33"/>
      <c r="H135" s="19">
        <f>D135*50/B135</f>
        <v>1.5384615384615384E-2</v>
      </c>
    </row>
    <row r="136" spans="1:8">
      <c r="A136" s="15">
        <f>A135+7</f>
        <v>43625</v>
      </c>
      <c r="B136" s="20">
        <f>C135+F135-G135</f>
        <v>366969.87093981251</v>
      </c>
      <c r="C136" s="17">
        <f>B136+(B136*0.04)</f>
        <v>381648.66577740503</v>
      </c>
      <c r="D136" s="17">
        <f>B136/3250</f>
        <v>112.91380644301923</v>
      </c>
      <c r="E136" s="28">
        <f>(C136-B136)/D136</f>
        <v>130.00000000000017</v>
      </c>
      <c r="F136" s="26"/>
      <c r="G136" s="33"/>
      <c r="H136" s="19">
        <f>D136*50/B136</f>
        <v>1.5384615384615384E-2</v>
      </c>
    </row>
    <row r="137" spans="1:8">
      <c r="A137" s="15">
        <f>A136+7</f>
        <v>43632</v>
      </c>
      <c r="B137" s="20">
        <f>C136+F136-G136</f>
        <v>381648.66577740503</v>
      </c>
      <c r="C137" s="17">
        <f>B137+(B137*0.04)</f>
        <v>396914.61240850121</v>
      </c>
      <c r="D137" s="17">
        <f>B137/3250</f>
        <v>117.43035870074</v>
      </c>
      <c r="E137" s="28">
        <f>(C137-B137)/D137</f>
        <v>129.99999999999989</v>
      </c>
      <c r="F137" s="26"/>
      <c r="G137" s="33"/>
      <c r="H137" s="19">
        <f>D137*50/B137</f>
        <v>1.5384615384615384E-2</v>
      </c>
    </row>
    <row r="138" spans="1:8" ht="14.25" customHeight="1" thickBot="1">
      <c r="A138" s="15">
        <f>A137+7</f>
        <v>43639</v>
      </c>
      <c r="B138" s="20">
        <f>C137+F137-G137</f>
        <v>396914.61240850121</v>
      </c>
      <c r="C138" s="17">
        <f>B138+(B138*0.04)</f>
        <v>412791.19690484129</v>
      </c>
      <c r="D138" s="17">
        <f>B138/3250</f>
        <v>122.12757304876961</v>
      </c>
      <c r="E138" s="28">
        <f>(C138-B138)/D138</f>
        <v>130.0000000000002</v>
      </c>
      <c r="F138" s="26"/>
      <c r="G138" s="33"/>
      <c r="H138" s="19">
        <f>D138*50/B138</f>
        <v>1.5384615384615385E-2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zoomScaleNormal="100" workbookViewId="0">
      <selection activeCell="C20" sqref="C20"/>
    </sheetView>
  </sheetViews>
  <sheetFormatPr defaultColWidth="9.140625" defaultRowHeight="12.75"/>
  <cols>
    <col min="1" max="1" width="9.5703125" style="74" bestFit="1" customWidth="1"/>
    <col min="2" max="3" width="9.5703125" customWidth="1"/>
    <col min="4" max="4" width="10.5703125" bestFit="1" customWidth="1"/>
    <col min="5" max="5" width="6.5703125" bestFit="1" customWidth="1"/>
    <col min="6" max="6" width="6" bestFit="1" customWidth="1"/>
    <col min="7" max="7" width="7.85546875" bestFit="1" customWidth="1"/>
    <col min="8" max="8" width="12" bestFit="1" customWidth="1"/>
    <col min="9" max="10" width="9" bestFit="1" customWidth="1"/>
    <col min="11" max="11" width="3.5703125" customWidth="1"/>
  </cols>
  <sheetData>
    <row r="1" spans="1:10" ht="16.5" thickBot="1">
      <c r="A1" s="115" t="s">
        <v>40</v>
      </c>
      <c r="B1" s="116"/>
      <c r="C1" s="116"/>
      <c r="D1" s="116"/>
      <c r="E1" s="116"/>
      <c r="F1" s="116"/>
      <c r="G1" s="116"/>
      <c r="H1" s="116"/>
      <c r="I1" s="116"/>
      <c r="J1" s="116"/>
    </row>
    <row r="2" spans="1:10" ht="18.75" customHeight="1" thickBot="1">
      <c r="A2" s="76" t="s">
        <v>36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45</v>
      </c>
    </row>
    <row r="3" spans="1:10" ht="13.5" thickBot="1">
      <c r="A3" s="77"/>
      <c r="B3" s="3" t="s">
        <v>8</v>
      </c>
      <c r="C3" s="7" t="s">
        <v>51</v>
      </c>
      <c r="D3" s="7" t="s">
        <v>51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46</v>
      </c>
    </row>
    <row r="4" spans="1:10">
      <c r="A4" s="99">
        <v>1</v>
      </c>
      <c r="B4" s="15">
        <v>42883</v>
      </c>
      <c r="C4" s="20">
        <v>1000</v>
      </c>
      <c r="D4" s="17">
        <f>C4+(C4*0.04)</f>
        <v>1040</v>
      </c>
      <c r="E4" s="17">
        <f>C4/3250</f>
        <v>0.30769230769230771</v>
      </c>
      <c r="F4" s="84">
        <f>(D4-C4)/E4</f>
        <v>130</v>
      </c>
      <c r="G4" s="26"/>
      <c r="H4" s="18"/>
      <c r="I4" s="19">
        <f>E4*50/C4</f>
        <v>1.5384615384615385E-2</v>
      </c>
      <c r="J4" s="87">
        <f>(D4-C4)/C4</f>
        <v>0.04</v>
      </c>
    </row>
    <row r="5" spans="1:10">
      <c r="A5" s="100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C5/3250</f>
        <v>0.32</v>
      </c>
      <c r="F5" s="84">
        <f>(D5-C5)/E5</f>
        <v>129.99999999999972</v>
      </c>
      <c r="G5" s="18"/>
      <c r="H5" s="18"/>
      <c r="I5" s="19">
        <f>E5*50/C5</f>
        <v>1.5384615384615385E-2</v>
      </c>
      <c r="J5" s="87">
        <f>(D5-$C4)/$C4</f>
        <v>8.1599999999999909E-2</v>
      </c>
    </row>
    <row r="6" spans="1:10">
      <c r="A6" s="100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C6/3250</f>
        <v>0.33279999999999998</v>
      </c>
      <c r="F6" s="84">
        <f>(D6-C6)/E6</f>
        <v>129.99999999999969</v>
      </c>
      <c r="G6" s="18"/>
      <c r="H6" s="18"/>
      <c r="I6" s="19">
        <f>E6*50/C6</f>
        <v>1.5384615384615387E-2</v>
      </c>
      <c r="J6" s="87">
        <f>(D6-$C4)/$C4</f>
        <v>0.12486399999999981</v>
      </c>
    </row>
    <row r="7" spans="1:10" ht="13.5" thickBot="1">
      <c r="A7" s="101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C7/3250</f>
        <v>0.34611199999999992</v>
      </c>
      <c r="F7" s="84">
        <f>(D7-C7)/E7</f>
        <v>130.00000000000028</v>
      </c>
      <c r="G7" s="26"/>
      <c r="H7" s="18"/>
      <c r="I7" s="19">
        <f>E7*50/C7</f>
        <v>1.5384615384615382E-2</v>
      </c>
      <c r="J7" s="87">
        <f>(D7-$C4)/$C4</f>
        <v>0.16985855999999991</v>
      </c>
    </row>
    <row r="8" spans="1:10" ht="13.5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99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C9/3250</f>
        <v>0.35995647999999997</v>
      </c>
      <c r="F9" s="28">
        <f>(D9-C9)/E9</f>
        <v>130.00000000000003</v>
      </c>
      <c r="G9" s="26"/>
      <c r="H9" s="18"/>
      <c r="I9" s="19">
        <f>E9*50/C9</f>
        <v>1.5384615384615384E-2</v>
      </c>
      <c r="J9" s="87">
        <f>(D9-$C4)/$C4</f>
        <v>0.2166529023999999</v>
      </c>
    </row>
    <row r="10" spans="1:10" s="1" customFormat="1">
      <c r="A10" s="100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C10/3250</f>
        <v>0.37435473919999995</v>
      </c>
      <c r="F10" s="28">
        <f>(D10-C10)/E10</f>
        <v>130</v>
      </c>
      <c r="G10" s="18"/>
      <c r="H10" s="18"/>
      <c r="I10" s="19">
        <f>E10*50/C10</f>
        <v>1.5384615384615382E-2</v>
      </c>
      <c r="J10" s="87">
        <f>(D10-$C4)/$C4</f>
        <v>0.26531901849599993</v>
      </c>
    </row>
    <row r="11" spans="1:10" s="1" customFormat="1">
      <c r="A11" s="100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C11/3250</f>
        <v>0.38932892876799996</v>
      </c>
      <c r="F11" s="28">
        <f>(D11-C11)/E11</f>
        <v>130.00000000000011</v>
      </c>
      <c r="G11" s="18"/>
      <c r="H11" s="18"/>
      <c r="I11" s="19">
        <f>E11*50/C11</f>
        <v>1.5384615384615385E-2</v>
      </c>
      <c r="J11" s="87">
        <f>(D11-$C4)/$C4</f>
        <v>0.31593177923583993</v>
      </c>
    </row>
    <row r="12" spans="1:10" s="1" customFormat="1" ht="13.5" thickBot="1">
      <c r="A12" s="101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C12/3250</f>
        <v>0.40490208591871996</v>
      </c>
      <c r="F12" s="28">
        <f>(D12-C12)/E12</f>
        <v>130.00000000000023</v>
      </c>
      <c r="G12" s="26"/>
      <c r="H12" s="18"/>
      <c r="I12" s="19">
        <f>E12*50/C12</f>
        <v>1.5384615384615384E-2</v>
      </c>
      <c r="J12" s="87">
        <f>(D12-$C4)/$C4</f>
        <v>0.3685690504052736</v>
      </c>
    </row>
    <row r="13" spans="1:10" ht="13.5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99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C14/3250</f>
        <v>0.42109816935546879</v>
      </c>
      <c r="F14" s="28">
        <f>(D14-C14)/E14</f>
        <v>129.99999999999994</v>
      </c>
      <c r="G14" s="26"/>
      <c r="H14" s="18"/>
      <c r="I14" s="19">
        <f>E14*50/C14</f>
        <v>1.5384615384615385E-2</v>
      </c>
      <c r="J14" s="87">
        <f>(D14-$C4)/$C4</f>
        <v>0.42331181242148452</v>
      </c>
    </row>
    <row r="15" spans="1:10" s="1" customFormat="1">
      <c r="A15" s="100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C15/3250</f>
        <v>0.43794209612968754</v>
      </c>
      <c r="F15" s="28">
        <f>(D15-C15)/E15</f>
        <v>130.00000000000009</v>
      </c>
      <c r="G15" s="18"/>
      <c r="H15" s="18"/>
      <c r="I15" s="19">
        <f>E15*50/C15</f>
        <v>1.5384615384615385E-2</v>
      </c>
      <c r="J15" s="87">
        <f>(D15-$C4)/$C4</f>
        <v>0.48024428491834398</v>
      </c>
    </row>
    <row r="16" spans="1:10" s="1" customFormat="1">
      <c r="A16" s="100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C16/3250</f>
        <v>0.45545977997487508</v>
      </c>
      <c r="F16" s="28">
        <f>(D16-C16)/E16</f>
        <v>129.99999999999983</v>
      </c>
      <c r="G16" s="18"/>
      <c r="H16" s="18"/>
      <c r="I16" s="19">
        <f>E16*50/C16</f>
        <v>1.5384615384615384E-2</v>
      </c>
      <c r="J16" s="87">
        <f>(D16-$C4)/$C4</f>
        <v>0.5394540563150777</v>
      </c>
    </row>
    <row r="17" spans="1:10" s="1" customFormat="1" ht="13.5" thickBot="1">
      <c r="A17" s="101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C17/3250</f>
        <v>0.47367817117387007</v>
      </c>
      <c r="F17" s="28">
        <f>(D17-C17)/E17</f>
        <v>129.99999999999994</v>
      </c>
      <c r="G17" s="26"/>
      <c r="H17" s="18"/>
      <c r="I17" s="19">
        <f>E17*50/C17</f>
        <v>1.5384615384615385E-2</v>
      </c>
      <c r="J17" s="87">
        <f>(D17-$C4)/$C4</f>
        <v>0.60103221856768074</v>
      </c>
    </row>
    <row r="18" spans="1:10" ht="13.5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99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C19/3250</f>
        <v>0.49262529802082483</v>
      </c>
      <c r="F19" s="28">
        <f>(D19-C19)/E19</f>
        <v>129.99999999999983</v>
      </c>
      <c r="G19" s="26"/>
      <c r="H19" s="18"/>
      <c r="I19" s="19">
        <f>E19*50/C19</f>
        <v>1.5384615384615384E-2</v>
      </c>
      <c r="J19" s="92">
        <f>(D19-$C4)/$C4</f>
        <v>0.66507350731038783</v>
      </c>
    </row>
    <row r="20" spans="1:10" s="1" customFormat="1" ht="15">
      <c r="A20" s="100"/>
      <c r="B20" s="15">
        <f>B19+7</f>
        <v>42974</v>
      </c>
      <c r="C20" s="32">
        <f>D19+G19-H19</f>
        <v>1665.0735073103879</v>
      </c>
      <c r="D20" s="17">
        <f>C20+(C20*0.04)</f>
        <v>1731.6764476028034</v>
      </c>
      <c r="E20" s="17">
        <f>C20/3250</f>
        <v>0.51233030994165785</v>
      </c>
      <c r="F20" s="28">
        <f>(D20-C20)/E20</f>
        <v>129.99999999999994</v>
      </c>
      <c r="G20" s="18"/>
      <c r="H20" s="18"/>
      <c r="I20" s="19">
        <f>E20*50/C20</f>
        <v>1.5384615384615387E-2</v>
      </c>
      <c r="J20" s="87">
        <f>(D20-$C4)/$C4</f>
        <v>0.73167644760280337</v>
      </c>
    </row>
    <row r="21" spans="1:10" s="1" customFormat="1">
      <c r="A21" s="100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C21/3250</f>
        <v>0.53282352233932406</v>
      </c>
      <c r="F21" s="28">
        <f>(D21-C21)/E21</f>
        <v>129.99999999999997</v>
      </c>
      <c r="G21" s="18"/>
      <c r="H21" s="18"/>
      <c r="I21" s="19">
        <f>E21*50/C21</f>
        <v>1.5384615384615384E-2</v>
      </c>
      <c r="J21" s="87">
        <f>(D21-$C4)/$C4</f>
        <v>0.80094350550691551</v>
      </c>
    </row>
    <row r="22" spans="1:10" s="1" customFormat="1" ht="13.5" thickBot="1">
      <c r="A22" s="101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C22/3250</f>
        <v>0.55413646323289711</v>
      </c>
      <c r="F22" s="28">
        <f>(D22-C22)/E22</f>
        <v>130.00000000000003</v>
      </c>
      <c r="G22" s="26"/>
      <c r="H22" s="18"/>
      <c r="I22" s="19">
        <f>E22*50/C22</f>
        <v>1.5384615384615385E-2</v>
      </c>
      <c r="J22" s="87">
        <f>(D22-$C4)/$C4</f>
        <v>0.87298124572719216</v>
      </c>
    </row>
    <row r="23" spans="1:10" ht="13.5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99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C24/3250</f>
        <v>0.57630192176221295</v>
      </c>
      <c r="F24" s="28">
        <f>(D24-C24)/E24</f>
        <v>129.99999999999997</v>
      </c>
      <c r="G24" s="26"/>
      <c r="H24" s="18"/>
      <c r="I24" s="19">
        <f>E24*50/C24</f>
        <v>1.5384615384615384E-2</v>
      </c>
      <c r="J24" s="87">
        <f>(D24-$C4)/$C4</f>
        <v>0.94790049555627975</v>
      </c>
    </row>
    <row r="25" spans="1:10" s="1" customFormat="1">
      <c r="A25" s="100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C25/3250</f>
        <v>0.59935399863270145</v>
      </c>
      <c r="F25" s="28">
        <f>(D25-C25)/E25</f>
        <v>130.00000000000003</v>
      </c>
      <c r="G25" s="18"/>
      <c r="H25" s="18"/>
      <c r="I25" s="19">
        <f>E25*50/C25</f>
        <v>1.5384615384615384E-2</v>
      </c>
      <c r="J25" s="87">
        <f>(D25-$C4)/$C4</f>
        <v>1.025816515378531</v>
      </c>
    </row>
    <row r="26" spans="1:10" s="1" customFormat="1">
      <c r="A26" s="100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C26/3250</f>
        <v>0.62332815857800949</v>
      </c>
      <c r="F26" s="28">
        <f>(D26-C26)/E26</f>
        <v>130.0000000000002</v>
      </c>
      <c r="G26" s="18"/>
      <c r="H26" s="18"/>
      <c r="I26" s="19">
        <f>E26*50/C26</f>
        <v>1.5384615384615384E-2</v>
      </c>
      <c r="J26" s="87">
        <f>(D26-$C4)/$C4</f>
        <v>1.1068491759936723</v>
      </c>
    </row>
    <row r="27" spans="1:10" s="1" customFormat="1" ht="13.5" thickBot="1">
      <c r="A27" s="101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C27/3250</f>
        <v>0.64826128492113</v>
      </c>
      <c r="F27" s="28">
        <f>(D27-C27)/E27</f>
        <v>129.99999999999989</v>
      </c>
      <c r="G27" s="26"/>
      <c r="H27" s="18"/>
      <c r="I27" s="19">
        <f>E27*50/C27</f>
        <v>1.5384615384615385E-2</v>
      </c>
      <c r="J27" s="87">
        <f>(D27-$C4)/$C4</f>
        <v>1.1911231430334193</v>
      </c>
    </row>
    <row r="28" spans="1:10" ht="13.5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99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C29/3250</f>
        <v>0.67419173631797513</v>
      </c>
      <c r="F29" s="28">
        <f>(D29-C29)/E29</f>
        <v>129.99999999999986</v>
      </c>
      <c r="G29" s="26"/>
      <c r="H29" s="18"/>
      <c r="I29" s="19">
        <f>E29*50/C29</f>
        <v>1.5384615384615385E-2</v>
      </c>
      <c r="J29" s="87">
        <f>(D29-$C4)/$C4</f>
        <v>1.2787680687547558</v>
      </c>
    </row>
    <row r="30" spans="1:10" s="1" customFormat="1">
      <c r="A30" s="100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C30/3250</f>
        <v>0.70115940577069413</v>
      </c>
      <c r="F30" s="28">
        <f>(D30-C30)/E30</f>
        <v>129.99999999999994</v>
      </c>
      <c r="G30" s="18"/>
      <c r="H30" s="18"/>
      <c r="I30" s="19">
        <f>E30*50/C30</f>
        <v>1.5384615384615384E-2</v>
      </c>
      <c r="J30" s="87">
        <f>(D30-$C4)/$C4</f>
        <v>1.369918791504946</v>
      </c>
    </row>
    <row r="31" spans="1:10" s="1" customFormat="1">
      <c r="A31" s="100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C31/3250</f>
        <v>0.72920578200152186</v>
      </c>
      <c r="F31" s="28">
        <f>(D31-C31)/E31</f>
        <v>130.00000000000017</v>
      </c>
      <c r="G31" s="18"/>
      <c r="H31" s="18"/>
      <c r="I31" s="19">
        <f>E31*50/C31</f>
        <v>1.5384615384615385E-2</v>
      </c>
      <c r="J31" s="87">
        <f>(D31-$C4)/$C4</f>
        <v>1.464715543165144</v>
      </c>
    </row>
    <row r="32" spans="1:10" s="1" customFormat="1" ht="13.5" thickBot="1">
      <c r="A32" s="101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C32/3250</f>
        <v>0.75837401328158283</v>
      </c>
      <c r="F32" s="28">
        <f>(D32-C32)/E32</f>
        <v>129.99999999999986</v>
      </c>
      <c r="G32" s="26"/>
      <c r="H32" s="18"/>
      <c r="I32" s="19">
        <f>E32*50/C32</f>
        <v>1.5384615384615385E-2</v>
      </c>
      <c r="J32" s="87">
        <f>(D32-$C4)/$C4</f>
        <v>1.5633041648917496</v>
      </c>
    </row>
    <row r="33" spans="1:10" ht="13.5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99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C34/3250</f>
        <v>0.7887089738128461</v>
      </c>
      <c r="F34" s="28">
        <f>(D34-C34)/E34</f>
        <v>129.99999999999986</v>
      </c>
      <c r="G34" s="26"/>
      <c r="H34" s="18"/>
      <c r="I34" s="19">
        <f>E34*50/C34</f>
        <v>1.5384615384615385E-2</v>
      </c>
      <c r="J34" s="87">
        <f>(D34-$C4)/$C4</f>
        <v>1.6658363314874196</v>
      </c>
    </row>
    <row r="35" spans="1:10" s="1" customFormat="1">
      <c r="A35" s="100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C35/3250</f>
        <v>0.82025733276535984</v>
      </c>
      <c r="F35" s="28">
        <f>(D35-C35)/E35</f>
        <v>130.0000000000002</v>
      </c>
      <c r="G35" s="18"/>
      <c r="H35" s="18"/>
      <c r="I35" s="19">
        <f>E35*50/C35</f>
        <v>1.5384615384615385E-2</v>
      </c>
      <c r="J35" s="87">
        <f>(D35-$C4)/$C4</f>
        <v>1.7724697847469164</v>
      </c>
    </row>
    <row r="36" spans="1:10" s="1" customFormat="1">
      <c r="A36" s="100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C36/3250</f>
        <v>0.85306762607597431</v>
      </c>
      <c r="F36" s="28">
        <f>(D36-C36)/E36</f>
        <v>130.00000000000017</v>
      </c>
      <c r="G36" s="18"/>
      <c r="H36" s="18"/>
      <c r="I36" s="19">
        <f>E36*50/C36</f>
        <v>1.5384615384615385E-2</v>
      </c>
      <c r="J36" s="87">
        <f>(D36-$C4)/$C4</f>
        <v>1.8833685761367933</v>
      </c>
    </row>
    <row r="37" spans="1:10" s="1" customFormat="1" ht="13.5" thickBot="1">
      <c r="A37" s="101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C37/3250</f>
        <v>0.88719033111901335</v>
      </c>
      <c r="F37" s="28">
        <f>(D37-C37)/E37</f>
        <v>130.00000000000017</v>
      </c>
      <c r="G37" s="26"/>
      <c r="H37" s="18"/>
      <c r="I37" s="19">
        <f>E37*50/C37</f>
        <v>1.5384615384615385E-2</v>
      </c>
      <c r="J37" s="87">
        <f>(D37-$C4)/$C4</f>
        <v>1.9987033191822652</v>
      </c>
    </row>
    <row r="38" spans="1:10" ht="13.5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99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C39/3250</f>
        <v>0.92267794436377393</v>
      </c>
      <c r="F39" s="28">
        <f>(D39-C39)/E39</f>
        <v>130.00000000000003</v>
      </c>
      <c r="G39" s="26"/>
      <c r="H39" s="18"/>
      <c r="I39" s="19">
        <f>E39*50/C39</f>
        <v>1.5384615384615384E-2</v>
      </c>
      <c r="J39" s="87">
        <f>(D39-$C4)/$C4</f>
        <v>2.1186514519495558</v>
      </c>
    </row>
    <row r="40" spans="1:10" s="1" customFormat="1">
      <c r="A40" s="100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C40/3250</f>
        <v>0.95958506213832484</v>
      </c>
      <c r="F40" s="28">
        <f>(D40-C40)/E40</f>
        <v>129.99999999999983</v>
      </c>
      <c r="G40" s="18"/>
      <c r="H40" s="18"/>
      <c r="I40" s="19">
        <f>E40*50/C40</f>
        <v>1.5384615384615384E-2</v>
      </c>
      <c r="J40" s="87">
        <f>(D40-$C4)/$C4</f>
        <v>2.2433975100275378</v>
      </c>
    </row>
    <row r="41" spans="1:10" s="1" customFormat="1">
      <c r="A41" s="100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C41/3250</f>
        <v>0.9979684646238578</v>
      </c>
      <c r="F41" s="28">
        <f>(D41-C41)/E41</f>
        <v>129.99999999999989</v>
      </c>
      <c r="G41" s="18"/>
      <c r="H41" s="18"/>
      <c r="I41" s="19">
        <f>E41*50/C41</f>
        <v>1.5384615384615385E-2</v>
      </c>
      <c r="J41" s="87">
        <f>(D41-$C4)/$C4</f>
        <v>2.3731334104286392</v>
      </c>
    </row>
    <row r="42" spans="1:10" s="1" customFormat="1" ht="13.5" thickBot="1">
      <c r="A42" s="101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C42/3250</f>
        <v>1.037887203208812</v>
      </c>
      <c r="F42" s="28">
        <f>(D42-C42)/E42</f>
        <v>129.99999999999989</v>
      </c>
      <c r="G42" s="26"/>
      <c r="H42" s="18"/>
      <c r="I42" s="19">
        <f>E42*50/C42</f>
        <v>1.5384615384615382E-2</v>
      </c>
      <c r="J42" s="87">
        <f>(D42-$C4)/$C4</f>
        <v>2.5080587468457849</v>
      </c>
    </row>
    <row r="43" spans="1:10" ht="13.5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99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C44/3250</f>
        <v>1.0794026913371646</v>
      </c>
      <c r="F44" s="28">
        <f>(D44-C44)/E44</f>
        <v>129.9999999999998</v>
      </c>
      <c r="G44" s="26"/>
      <c r="H44" s="52"/>
      <c r="I44" s="19">
        <f>E44*50/C44</f>
        <v>1.5384615384615385E-2</v>
      </c>
      <c r="J44" s="87">
        <f>(D44-$C4)/$C4</f>
        <v>2.648381096719616</v>
      </c>
    </row>
    <row r="45" spans="1:10" s="1" customFormat="1">
      <c r="A45" s="100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C45/3250</f>
        <v>1.1225787989906511</v>
      </c>
      <c r="F45" s="28">
        <f>(D45-C45)/E45</f>
        <v>130.00000000000006</v>
      </c>
      <c r="G45" s="26"/>
      <c r="H45" s="33"/>
      <c r="I45" s="19">
        <f>E45*50/C45</f>
        <v>1.5384615384615384E-2</v>
      </c>
      <c r="J45" s="87">
        <f>(D45-$C4)/$C4</f>
        <v>2.7943163405884008</v>
      </c>
    </row>
    <row r="46" spans="1:10" s="1" customFormat="1">
      <c r="A46" s="100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C46/3250</f>
        <v>1.1674819509502772</v>
      </c>
      <c r="F46" s="28">
        <f>(D46-C46)/E46</f>
        <v>129.99999999999989</v>
      </c>
      <c r="G46" s="26"/>
      <c r="H46" s="33"/>
      <c r="I46" s="19">
        <f>E46*50/C46</f>
        <v>1.5384615384615384E-2</v>
      </c>
      <c r="J46" s="87">
        <f>(D46-$C4)/$C4</f>
        <v>2.9460889942119364</v>
      </c>
    </row>
    <row r="47" spans="1:10" s="1" customFormat="1" ht="13.5" thickBot="1">
      <c r="A47" s="101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C47/3250</f>
        <v>1.2141812289882881</v>
      </c>
      <c r="F47" s="28">
        <f>(D47-C47)/E47</f>
        <v>130</v>
      </c>
      <c r="G47" s="26"/>
      <c r="H47" s="33"/>
      <c r="I47" s="19">
        <f>E47*50/C47</f>
        <v>1.5384615384615384E-2</v>
      </c>
      <c r="J47" s="87">
        <f>(D47-$C4)/$C4</f>
        <v>3.1039325539804139</v>
      </c>
    </row>
    <row r="48" spans="1:10" ht="13.5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99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C49/3250</f>
        <v>1.2627484781478198</v>
      </c>
      <c r="F49" s="28">
        <f>(D49-C49)/E49</f>
        <v>130.00000000000009</v>
      </c>
      <c r="G49" s="26"/>
      <c r="H49" s="33"/>
      <c r="I49" s="19">
        <f>E49*50/C49</f>
        <v>1.5384615384615385E-2</v>
      </c>
      <c r="J49" s="87">
        <f>(D49-$C4)/$C4</f>
        <v>3.2680898561396305</v>
      </c>
    </row>
    <row r="50" spans="1:10" s="1" customFormat="1">
      <c r="A50" s="100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C50/3250</f>
        <v>1.3132584172737325</v>
      </c>
      <c r="F50" s="28">
        <f>(D50-C50)/E50</f>
        <v>130.00000000000017</v>
      </c>
      <c r="G50" s="26"/>
      <c r="H50" s="33"/>
      <c r="I50" s="19">
        <f>E50*50/C50</f>
        <v>1.5384615384615384E-2</v>
      </c>
      <c r="J50" s="87">
        <f>(D50-$C4)/$C4</f>
        <v>3.4388134503852159</v>
      </c>
    </row>
    <row r="51" spans="1:10" s="1" customFormat="1">
      <c r="A51" s="100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C51/3250</f>
        <v>1.3657887539646818</v>
      </c>
      <c r="F51" s="28">
        <f>(D51-C51)/E51</f>
        <v>129.99999999999994</v>
      </c>
      <c r="G51" s="26"/>
      <c r="H51" s="33"/>
      <c r="I51" s="19">
        <f>E51*50/C51</f>
        <v>1.5384615384615385E-2</v>
      </c>
      <c r="J51" s="87">
        <f>(D51-$C4)/$C4</f>
        <v>3.6163659884006245</v>
      </c>
    </row>
    <row r="52" spans="1:10" s="1" customFormat="1" ht="13.5" thickBot="1">
      <c r="A52" s="101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C52/3250</f>
        <v>1.420420304123269</v>
      </c>
      <c r="F52" s="28">
        <f>(D52-C52)/E52</f>
        <v>129.99999999999977</v>
      </c>
      <c r="G52" s="26"/>
      <c r="H52" s="33"/>
      <c r="I52" s="19">
        <f>E52*50/C52</f>
        <v>1.5384615384615384E-2</v>
      </c>
      <c r="J52" s="87">
        <f>(D52-$C4)/$C4</f>
        <v>3.8010206279366492</v>
      </c>
    </row>
    <row r="53" spans="1:10" ht="13.5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99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C54/3250</f>
        <v>1.4772371162881999</v>
      </c>
      <c r="F54" s="28">
        <f>(D54-C54)/E54</f>
        <v>129.99999999999989</v>
      </c>
      <c r="G54" s="26"/>
      <c r="H54" s="33"/>
      <c r="I54" s="19">
        <f>E54*50/C54</f>
        <v>1.5384615384615385E-2</v>
      </c>
      <c r="J54" s="87">
        <f>(D54-$C4)/$C4</f>
        <v>3.9930614530541151</v>
      </c>
    </row>
    <row r="55" spans="1:10" s="1" customFormat="1">
      <c r="A55" s="100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C55/3250</f>
        <v>1.5363266009397278</v>
      </c>
      <c r="F55" s="28">
        <f>(D55-C55)/E55</f>
        <v>129.99999999999989</v>
      </c>
      <c r="G55" s="26"/>
      <c r="H55" s="33"/>
      <c r="I55" s="19">
        <f>E55*50/C55</f>
        <v>1.5384615384615385E-2</v>
      </c>
      <c r="J55" s="87">
        <f>(D55-$C4)/$C4</f>
        <v>4.1927839111762797</v>
      </c>
    </row>
    <row r="56" spans="1:10" s="1" customFormat="1">
      <c r="A56" s="100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C56/3250</f>
        <v>1.5977796649773168</v>
      </c>
      <c r="F56" s="28">
        <f>(D56-C56)/E56</f>
        <v>129.99999999999989</v>
      </c>
      <c r="G56" s="26"/>
      <c r="H56" s="33"/>
      <c r="I56" s="19">
        <f>E56*50/C56</f>
        <v>1.5384615384615385E-2</v>
      </c>
      <c r="J56" s="87">
        <f>(D56-$C4)/$C4</f>
        <v>4.4004952676233309</v>
      </c>
    </row>
    <row r="57" spans="1:10" s="1" customFormat="1" ht="13.5" thickBot="1">
      <c r="A57" s="101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C57/3250</f>
        <v>1.6616908515764095</v>
      </c>
      <c r="F57" s="28">
        <f>(D57-C57)/E57</f>
        <v>130.00000000000026</v>
      </c>
      <c r="G57" s="26"/>
      <c r="H57" s="33"/>
      <c r="I57" s="19">
        <f>E57*50/C57</f>
        <v>1.5384615384615385E-2</v>
      </c>
      <c r="J57" s="87">
        <f>(D57-$C4)/$C4</f>
        <v>4.6165150783282645</v>
      </c>
    </row>
    <row r="58" spans="1:10" ht="13.5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99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C59/3250</f>
        <v>1.7281584856394658</v>
      </c>
      <c r="F59" s="28">
        <f>(D59-C59)/E59</f>
        <v>129.99999999999983</v>
      </c>
      <c r="G59" s="26"/>
      <c r="H59" s="33"/>
      <c r="I59" s="19">
        <f>E59*50/C59</f>
        <v>1.5384615384615384E-2</v>
      </c>
      <c r="J59" s="87">
        <f>(D59-$C4)/$C4</f>
        <v>4.8411756814613947</v>
      </c>
    </row>
    <row r="60" spans="1:10" s="1" customFormat="1">
      <c r="A60" s="100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C60/3250</f>
        <v>1.7972848250650444</v>
      </c>
      <c r="F60" s="28">
        <f>(D60-C60)/E60</f>
        <v>129.99999999999991</v>
      </c>
      <c r="G60" s="26"/>
      <c r="H60" s="33"/>
      <c r="I60" s="19">
        <f>E60*50/C60</f>
        <v>1.5384615384615384E-2</v>
      </c>
      <c r="J60" s="87">
        <f>(D60-$C4)/$C4</f>
        <v>5.0748227087198501</v>
      </c>
    </row>
    <row r="61" spans="1:10" s="1" customFormat="1">
      <c r="A61" s="100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C61/3250</f>
        <v>1.8691762180676461</v>
      </c>
      <c r="F61" s="28">
        <f>(D61-C61)/E61</f>
        <v>130.00000000000006</v>
      </c>
      <c r="G61" s="26"/>
      <c r="H61" s="33"/>
      <c r="I61" s="19">
        <f>E61*50/C61</f>
        <v>1.5384615384615384E-2</v>
      </c>
      <c r="J61" s="87">
        <f>(D61-$C4)/$C4</f>
        <v>5.3178156170686446</v>
      </c>
    </row>
    <row r="62" spans="1:10" s="1" customFormat="1" ht="13.5" thickBot="1">
      <c r="A62" s="101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C62/3250</f>
        <v>1.943943266790352</v>
      </c>
      <c r="F62" s="28">
        <f>(D62-C62)/E62</f>
        <v>129.99999999999994</v>
      </c>
      <c r="G62" s="26"/>
      <c r="H62" s="33"/>
      <c r="I62" s="19">
        <f>E62*50/C62</f>
        <v>1.5384615384615384E-2</v>
      </c>
      <c r="J62" s="87">
        <f>(D62-$C4)/$C4</f>
        <v>5.5705282417513899</v>
      </c>
    </row>
    <row r="63" spans="1:10" ht="13.5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99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C64/3250</f>
        <v>2.021700997461966</v>
      </c>
      <c r="F64" s="28">
        <f>(D64-C64)/E64</f>
        <v>130</v>
      </c>
      <c r="G64" s="26"/>
      <c r="H64" s="33"/>
      <c r="I64" s="19">
        <f>E64*50/C64</f>
        <v>1.5384615384615384E-2</v>
      </c>
      <c r="J64" s="87">
        <f>(D64-$C4)/$C4</f>
        <v>5.8333493714214457</v>
      </c>
    </row>
    <row r="65" spans="1:10" s="1" customFormat="1">
      <c r="A65" s="100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C65/3250</f>
        <v>2.1025690373604449</v>
      </c>
      <c r="F65" s="28">
        <f>(D65-C65)/E65</f>
        <v>130</v>
      </c>
      <c r="G65" s="26"/>
      <c r="H65" s="33"/>
      <c r="I65" s="19">
        <f>E65*50/C65</f>
        <v>1.5384615384615385E-2</v>
      </c>
      <c r="J65" s="87">
        <f>(D65-$C4)/$C4</f>
        <v>6.1066833462783032</v>
      </c>
    </row>
    <row r="66" spans="1:10" s="1" customFormat="1">
      <c r="A66" s="100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C66/3250</f>
        <v>2.1866717988548627</v>
      </c>
      <c r="F66" s="28">
        <f>(D66-C66)/E66</f>
        <v>130.00000000000003</v>
      </c>
      <c r="G66" s="26"/>
      <c r="H66" s="33"/>
      <c r="I66" s="19">
        <f>E66*50/C66</f>
        <v>1.5384615384615385E-2</v>
      </c>
      <c r="J66" s="87">
        <f>(D66-$C4)/$C4</f>
        <v>6.3909506801294356</v>
      </c>
    </row>
    <row r="67" spans="1:10" s="1" customFormat="1" ht="13.5" thickBot="1">
      <c r="A67" s="101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C67/3250</f>
        <v>2.274138670809057</v>
      </c>
      <c r="F67" s="28">
        <f>(D67-C67)/E67</f>
        <v>130</v>
      </c>
      <c r="G67" s="26"/>
      <c r="H67" s="33"/>
      <c r="I67" s="19">
        <f>E67*50/C67</f>
        <v>1.5384615384615384E-2</v>
      </c>
      <c r="J67" s="87">
        <f>(D67-$C4)/$C4</f>
        <v>6.6865887073346126</v>
      </c>
    </row>
    <row r="68" spans="1:10" ht="13.5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99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C69/3250</f>
        <v>2.3651042176414192</v>
      </c>
      <c r="F69" s="28">
        <f>(D69-C69)/E69</f>
        <v>130</v>
      </c>
      <c r="G69" s="26"/>
      <c r="H69" s="33"/>
      <c r="I69" s="19">
        <f>E69*50/C69</f>
        <v>1.5384615384615382E-2</v>
      </c>
      <c r="J69" s="87">
        <f>(D69-$C4)/$C4</f>
        <v>6.9940522556279978</v>
      </c>
    </row>
    <row r="70" spans="1:10" s="1" customFormat="1">
      <c r="A70" s="100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C70/3250</f>
        <v>2.4597083863470761</v>
      </c>
      <c r="F70" s="28">
        <f>(D70-C70)/E70</f>
        <v>130.00000000000009</v>
      </c>
      <c r="G70" s="26"/>
      <c r="H70" s="63"/>
      <c r="I70" s="19">
        <f>E70*50/C70</f>
        <v>1.5384615384615384E-2</v>
      </c>
      <c r="J70" s="87">
        <f>(D70-$C4)/$C4</f>
        <v>7.3138143458531175</v>
      </c>
    </row>
    <row r="71" spans="1:10" s="1" customFormat="1">
      <c r="A71" s="100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C71/3250</f>
        <v>2.5580967218009594</v>
      </c>
      <c r="F71" s="28">
        <f>(D71-C71)/E71</f>
        <v>129.99999999999969</v>
      </c>
      <c r="G71" s="26"/>
      <c r="H71" s="33"/>
      <c r="I71" s="19">
        <f>E71*50/C71</f>
        <v>1.5384615384615385E-2</v>
      </c>
      <c r="J71" s="87">
        <f>(D71-$C4)/$C4</f>
        <v>7.6463669196872415</v>
      </c>
    </row>
    <row r="72" spans="1:10" s="1" customFormat="1" ht="13.5" thickBot="1">
      <c r="A72" s="101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C72/3250</f>
        <v>2.6604205906729974</v>
      </c>
      <c r="F72" s="28">
        <f>(D72-C72)/E72</f>
        <v>130.00000000000031</v>
      </c>
      <c r="G72" s="26"/>
      <c r="H72" s="33"/>
      <c r="I72" s="19">
        <f>E72*50/C72</f>
        <v>1.5384615384615385E-2</v>
      </c>
      <c r="J72" s="87">
        <f>(D72-$C4)/$C4</f>
        <v>7.9922215964747316</v>
      </c>
    </row>
    <row r="73" spans="1:10" ht="13.5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99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C74/3250</f>
        <v>2.7668374142999177</v>
      </c>
      <c r="F74" s="28">
        <f>(D74-C74)/E74</f>
        <v>130.0000000000002</v>
      </c>
      <c r="G74" s="26"/>
      <c r="H74" s="33"/>
      <c r="I74" s="19">
        <f>E74*50/C74</f>
        <v>1.5384615384615385E-2</v>
      </c>
      <c r="J74" s="87">
        <f>(D74-$C4)/$C4</f>
        <v>8.3519104603337215</v>
      </c>
    </row>
    <row r="75" spans="1:10" s="1" customFormat="1">
      <c r="A75" s="100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C75/3250</f>
        <v>2.8775109108719144</v>
      </c>
      <c r="F75" s="28">
        <f>(D75-C75)/E75</f>
        <v>130.00000000000023</v>
      </c>
      <c r="G75" s="26"/>
      <c r="H75" s="33"/>
      <c r="I75" s="19">
        <f>E75*50/C75</f>
        <v>1.5384615384615384E-2</v>
      </c>
      <c r="J75" s="87">
        <f>(D75-$C4)/$C4</f>
        <v>8.7259868787470722</v>
      </c>
    </row>
    <row r="76" spans="1:10" s="1" customFormat="1">
      <c r="A76" s="100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C76/3250</f>
        <v>2.992611347306791</v>
      </c>
      <c r="F76" s="28">
        <f>(D76-C76)/E76</f>
        <v>129.99999999999989</v>
      </c>
      <c r="G76" s="26"/>
      <c r="H76" s="33"/>
      <c r="I76" s="19">
        <f>E76*50/C76</f>
        <v>1.5384615384615384E-2</v>
      </c>
      <c r="J76" s="87">
        <f>(D76-$C4)/$C4</f>
        <v>9.1150263538969547</v>
      </c>
    </row>
    <row r="77" spans="1:10" s="1" customFormat="1" ht="13.5" thickBot="1">
      <c r="A77" s="101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C77/3250</f>
        <v>3.1123158011990628</v>
      </c>
      <c r="F77" s="28">
        <f>(D77-C77)/E77</f>
        <v>130.00000000000026</v>
      </c>
      <c r="G77" s="26"/>
      <c r="H77" s="33"/>
      <c r="I77" s="19">
        <f>E77*50/C77</f>
        <v>1.5384615384615384E-2</v>
      </c>
      <c r="J77" s="87">
        <f>(D77-$C4)/$C4</f>
        <v>9.5196274080528323</v>
      </c>
    </row>
    <row r="78" spans="1:10" ht="13.5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99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C79/3250</f>
        <v>3.2368084332470253</v>
      </c>
      <c r="F79" s="28">
        <f>(D79-C79)/E79</f>
        <v>130.00000000000009</v>
      </c>
      <c r="G79" s="26"/>
      <c r="H79" s="33"/>
      <c r="I79" s="19">
        <f>E79*50/C79</f>
        <v>1.5384615384615385E-2</v>
      </c>
      <c r="J79" s="87">
        <f>(D79-$C4)/$C4</f>
        <v>9.9404125043749456</v>
      </c>
    </row>
    <row r="80" spans="1:10" s="1" customFormat="1">
      <c r="A80" s="100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C80/3250</f>
        <v>3.3662807705769064</v>
      </c>
      <c r="F80" s="28">
        <f>(D80-C80)/E80</f>
        <v>129.99999999999997</v>
      </c>
      <c r="G80" s="26"/>
      <c r="H80" s="63"/>
      <c r="I80" s="19">
        <f>E80*50/C80</f>
        <v>1.5384615384615384E-2</v>
      </c>
      <c r="J80" s="87">
        <f>(D80-$C4)/$C4</f>
        <v>10.378029004549944</v>
      </c>
    </row>
    <row r="81" spans="1:10" s="1" customFormat="1">
      <c r="A81" s="100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C81/3250</f>
        <v>3.500932001399983</v>
      </c>
      <c r="F81" s="28">
        <f>(D81-C81)/E81</f>
        <v>130</v>
      </c>
      <c r="G81" s="26"/>
      <c r="H81" s="33"/>
      <c r="I81" s="19">
        <f>E81*50/C81</f>
        <v>1.5384615384615385E-2</v>
      </c>
      <c r="J81" s="87">
        <f>(D81-$C4)/$C4</f>
        <v>10.833150164731942</v>
      </c>
    </row>
    <row r="82" spans="1:10" s="1" customFormat="1" ht="13.5" thickBot="1">
      <c r="A82" s="101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C82/3250</f>
        <v>3.6409692814559822</v>
      </c>
      <c r="F82" s="28">
        <f>(D82-C82)/E82</f>
        <v>129.99999999999989</v>
      </c>
      <c r="G82" s="26"/>
      <c r="H82" s="33"/>
      <c r="I82" s="19">
        <f>E82*50/C82</f>
        <v>1.5384615384615385E-2</v>
      </c>
      <c r="J82" s="87">
        <f>(D82-$C4)/$C4</f>
        <v>11.306476171321219</v>
      </c>
    </row>
    <row r="83" spans="1:10" ht="13.5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99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C84/3250</f>
        <v>3.7866080527142212</v>
      </c>
      <c r="F84" s="28">
        <f>(D84-C84)/E84</f>
        <v>130</v>
      </c>
      <c r="G84" s="26"/>
      <c r="H84" s="33"/>
      <c r="I84" s="19">
        <f>E84*50/C84</f>
        <v>1.5384615384615385E-2</v>
      </c>
      <c r="J84" s="87">
        <f>(D84-$C4)/$C4</f>
        <v>11.798735218174068</v>
      </c>
    </row>
    <row r="85" spans="1:10" s="1" customFormat="1">
      <c r="A85" s="100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C85/3250</f>
        <v>3.9380723748227902</v>
      </c>
      <c r="F85" s="28">
        <f>(D85-C85)/E85</f>
        <v>130.00000000000011</v>
      </c>
      <c r="G85" s="26"/>
      <c r="H85" s="33"/>
      <c r="I85" s="19">
        <f>E85*50/C85</f>
        <v>1.5384615384615384E-2</v>
      </c>
      <c r="J85" s="87">
        <f>(D85-$C4)/$C4</f>
        <v>12.310684626901031</v>
      </c>
    </row>
    <row r="86" spans="1:10" s="1" customFormat="1">
      <c r="A86" s="100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C86/3250</f>
        <v>4.0955952698157017</v>
      </c>
      <c r="F86" s="28">
        <f>(D86-C86)/E86</f>
        <v>130.00000000000017</v>
      </c>
      <c r="G86" s="26"/>
      <c r="H86" s="33"/>
      <c r="I86" s="19">
        <f>E86*50/C86</f>
        <v>1.5384615384615384E-2</v>
      </c>
      <c r="J86" s="87">
        <f>(D86-$C4)/$C4</f>
        <v>12.843112011977073</v>
      </c>
    </row>
    <row r="87" spans="1:10" s="1" customFormat="1" ht="13.5" thickBot="1">
      <c r="A87" s="101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C87/3250</f>
        <v>4.2594190806083301</v>
      </c>
      <c r="F87" s="28">
        <f>(D87-C87)/E87</f>
        <v>129.99999999999991</v>
      </c>
      <c r="G87" s="26"/>
      <c r="H87" s="33"/>
      <c r="I87" s="19">
        <f>E87*50/C87</f>
        <v>1.5384615384615384E-2</v>
      </c>
      <c r="J87" s="87">
        <f>(D87-$C4)/$C4</f>
        <v>13.396836492456156</v>
      </c>
    </row>
    <row r="88" spans="1:10" ht="13.5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99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C89/3250</f>
        <v>4.4297958438326637</v>
      </c>
      <c r="F89" s="28">
        <f>(D89-C89)/E89</f>
        <v>130.00000000000011</v>
      </c>
      <c r="G89" s="26"/>
      <c r="H89" s="33"/>
      <c r="I89" s="19">
        <f>E89*50/C89</f>
        <v>1.5384615384615385E-2</v>
      </c>
      <c r="J89" s="87">
        <f>(D89-$C4)/$C4</f>
        <v>13.972709952154402</v>
      </c>
    </row>
    <row r="90" spans="1:10" s="1" customFormat="1">
      <c r="A90" s="100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C90/3250</f>
        <v>4.6069876775859697</v>
      </c>
      <c r="F90" s="28">
        <f>(D90-C90)/E90</f>
        <v>130</v>
      </c>
      <c r="G90" s="26"/>
      <c r="H90" s="33"/>
      <c r="I90" s="19">
        <f>E90*50/C90</f>
        <v>1.5384615384615385E-2</v>
      </c>
      <c r="J90" s="87">
        <f>(D90-$C4)/$C4</f>
        <v>14.571618350240579</v>
      </c>
    </row>
    <row r="91" spans="1:10" s="1" customFormat="1">
      <c r="A91" s="100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C91/3250</f>
        <v>4.791267184689409</v>
      </c>
      <c r="F91" s="28">
        <f>(D91-C91)/E91</f>
        <v>130</v>
      </c>
      <c r="G91" s="26"/>
      <c r="H91" s="33"/>
      <c r="I91" s="19">
        <f>E91*50/C91</f>
        <v>1.5384615384615385E-2</v>
      </c>
      <c r="J91" s="87">
        <f>(D91-$C4)/$C4</f>
        <v>15.194483084250201</v>
      </c>
    </row>
    <row r="92" spans="1:10" s="1" customFormat="1" ht="13.5" thickBot="1">
      <c r="A92" s="101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C92/3250</f>
        <v>4.9829178720769853</v>
      </c>
      <c r="F92" s="28">
        <f>(D92-C92)/E92</f>
        <v>129.99999999999974</v>
      </c>
      <c r="G92" s="26"/>
      <c r="H92" s="33"/>
      <c r="I92" s="19">
        <f>E92*50/C92</f>
        <v>1.5384615384615385E-2</v>
      </c>
      <c r="J92" s="87">
        <f>(D92-$C4)/$C4</f>
        <v>15.842262407620208</v>
      </c>
    </row>
    <row r="93" spans="1:10" ht="13.5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99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C94/3250</f>
        <v>5.1822345869600639</v>
      </c>
      <c r="F94" s="28">
        <f>(D94-C94)/E94</f>
        <v>129.9999999999998</v>
      </c>
      <c r="G94" s="26"/>
      <c r="H94" s="33"/>
      <c r="I94" s="19">
        <f>E94*50/C94</f>
        <v>1.5384615384615385E-2</v>
      </c>
      <c r="J94" s="87">
        <f>(D94-$C4)/$C4</f>
        <v>16.515952903925015</v>
      </c>
    </row>
    <row r="95" spans="1:10" s="1" customFormat="1">
      <c r="A95" s="100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C95/3250</f>
        <v>5.3895239704384661</v>
      </c>
      <c r="F95" s="28">
        <f>(D95-C95)/E95</f>
        <v>129.99999999999969</v>
      </c>
      <c r="G95" s="26"/>
      <c r="H95" s="33"/>
      <c r="I95" s="19">
        <f>E95*50/C95</f>
        <v>1.5384615384615385E-2</v>
      </c>
      <c r="J95" s="87">
        <f>(D95-$C4)/$C4</f>
        <v>17.216591020082014</v>
      </c>
    </row>
    <row r="96" spans="1:10" s="1" customFormat="1">
      <c r="A96" s="100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C96/3250</f>
        <v>5.6051049292560045</v>
      </c>
      <c r="F96" s="28">
        <f>(D96-C96)/E96</f>
        <v>129.99999999999974</v>
      </c>
      <c r="G96" s="26"/>
      <c r="H96" s="33"/>
      <c r="I96" s="19">
        <f>E96*50/C96</f>
        <v>1.5384615384615385E-2</v>
      </c>
      <c r="J96" s="87">
        <f>(D96-$C4)/$C4</f>
        <v>17.945254660885293</v>
      </c>
    </row>
    <row r="97" spans="1:10" s="1" customFormat="1" ht="13.5" thickBot="1">
      <c r="A97" s="101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C97/3250</f>
        <v>5.829309126426244</v>
      </c>
      <c r="F97" s="28">
        <f>(D97-C97)/E97</f>
        <v>129.99999999999974</v>
      </c>
      <c r="G97" s="26"/>
      <c r="H97" s="33"/>
      <c r="I97" s="19">
        <f>E97*50/C97</f>
        <v>1.5384615384615385E-2</v>
      </c>
      <c r="J97" s="87">
        <f>(D97-$C4)/$C4</f>
        <v>18.703064847320704</v>
      </c>
    </row>
    <row r="98" spans="1:10" ht="13.5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99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C99/3250</f>
        <v>6.0624814914832932</v>
      </c>
      <c r="F99" s="28">
        <f>(D99-C99)/E99</f>
        <v>130.00000000000017</v>
      </c>
      <c r="G99" s="26"/>
      <c r="H99" s="33"/>
      <c r="I99" s="19">
        <f>E99*50/C99</f>
        <v>1.5384615384615382E-2</v>
      </c>
      <c r="J99" s="87">
        <f>(D99-$C4)/$C4</f>
        <v>19.491187441213533</v>
      </c>
    </row>
    <row r="100" spans="1:10" s="1" customFormat="1">
      <c r="A100" s="100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C100/3250</f>
        <v>6.3049807511426259</v>
      </c>
      <c r="F100" s="28">
        <f>(D100-C100)/E100</f>
        <v>129.99999999999989</v>
      </c>
      <c r="G100" s="26"/>
      <c r="H100" s="33"/>
      <c r="I100" s="19">
        <f>E100*50/C100</f>
        <v>1.5384615384615387E-2</v>
      </c>
      <c r="J100" s="87">
        <f>(D100-$C4)/$C4</f>
        <v>20.310834938862072</v>
      </c>
    </row>
    <row r="101" spans="1:10" s="1" customFormat="1">
      <c r="A101" s="100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C101/3250</f>
        <v>6.5571799811883302</v>
      </c>
      <c r="F101" s="28">
        <f>(D101-C101)/E101</f>
        <v>130.00000000000006</v>
      </c>
      <c r="G101" s="26"/>
      <c r="H101" s="33"/>
      <c r="I101" s="19">
        <f>E101*50/C101</f>
        <v>1.5384615384615385E-2</v>
      </c>
      <c r="J101" s="87">
        <f>(D101-$C4)/$C4</f>
        <v>21.163268336416557</v>
      </c>
    </row>
    <row r="102" spans="1:10" s="1" customFormat="1" ht="13.5" thickBot="1">
      <c r="A102" s="101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C102/3250</f>
        <v>6.819467180435864</v>
      </c>
      <c r="F102" s="28">
        <f>(D102-C102)/E102</f>
        <v>129.99999999999974</v>
      </c>
      <c r="G102" s="26"/>
      <c r="H102" s="33"/>
      <c r="I102" s="19">
        <f>E102*50/C102</f>
        <v>1.5384615384615385E-2</v>
      </c>
      <c r="J102" s="87">
        <f>(D102-$C4)/$C4</f>
        <v>22.049799069873217</v>
      </c>
    </row>
    <row r="103" spans="1:10" ht="13.5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99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C104/3250</f>
        <v>7.0922458676532978</v>
      </c>
      <c r="F104" s="28">
        <f>(D104-C104)/E104</f>
        <v>129.99999999999983</v>
      </c>
      <c r="G104" s="26"/>
      <c r="H104" s="33"/>
      <c r="I104" s="19">
        <f>E104*50/C104</f>
        <v>1.5384615384615385E-2</v>
      </c>
      <c r="J104" s="87">
        <f>(D104-$C4)/$C4</f>
        <v>22.971791032668143</v>
      </c>
    </row>
    <row r="105" spans="1:10" s="1" customFormat="1">
      <c r="A105" s="100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C105/3250</f>
        <v>7.3759357023594294</v>
      </c>
      <c r="F105" s="28">
        <f>(D105-C105)/E105</f>
        <v>130.00000000000014</v>
      </c>
      <c r="G105" s="26"/>
      <c r="H105" s="33"/>
      <c r="I105" s="19">
        <f>E105*50/C105</f>
        <v>1.5384615384615385E-2</v>
      </c>
      <c r="J105" s="87">
        <f>(D105-$C4)/$C4</f>
        <v>23.930662673974872</v>
      </c>
    </row>
    <row r="106" spans="1:10" s="1" customFormat="1">
      <c r="A106" s="100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C106/3250</f>
        <v>7.6709731304538069</v>
      </c>
      <c r="F106" s="28">
        <f>(D106-C106)/E106</f>
        <v>130.00000000000011</v>
      </c>
      <c r="G106" s="26"/>
      <c r="H106" s="33"/>
      <c r="I106" s="19">
        <f>E106*50/C106</f>
        <v>1.5384615384615385E-2</v>
      </c>
      <c r="J106" s="87">
        <f>(D106-$C4)/$C4</f>
        <v>24.927889180933867</v>
      </c>
    </row>
    <row r="107" spans="1:10" s="1" customFormat="1" ht="13.5" thickBot="1">
      <c r="A107" s="101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C107/3250</f>
        <v>7.9778120556719596</v>
      </c>
      <c r="F107" s="28">
        <f>(D107-C107)/E107</f>
        <v>129.99999999999983</v>
      </c>
      <c r="G107" s="26"/>
      <c r="H107" s="33"/>
      <c r="I107" s="19">
        <f>E107*50/C107</f>
        <v>1.5384615384615384E-2</v>
      </c>
      <c r="J107" s="87">
        <f>(D107-$C4)/$C4</f>
        <v>25.965004748171221</v>
      </c>
    </row>
    <row r="108" spans="1:10" ht="13.5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99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C109/3250</f>
        <v>8.2969245378988372</v>
      </c>
      <c r="F109" s="28">
        <f>(D109-C109)/E109</f>
        <v>129.99999999999997</v>
      </c>
      <c r="G109" s="26"/>
      <c r="H109" s="33"/>
      <c r="I109" s="19">
        <f>E109*50/C109</f>
        <v>1.5384615384615385E-2</v>
      </c>
      <c r="J109" s="87">
        <f>(D109-$C4)/$C4</f>
        <v>27.043604938098071</v>
      </c>
    </row>
    <row r="110" spans="1:10">
      <c r="A110" s="100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C110/3250</f>
        <v>8.6288015194147913</v>
      </c>
      <c r="F110" s="28">
        <f>(D110-C110)/E110</f>
        <v>130.00000000000009</v>
      </c>
      <c r="G110" s="26"/>
      <c r="H110" s="33"/>
      <c r="I110" s="19">
        <f>E110*50/C110</f>
        <v>1.5384615384615385E-2</v>
      </c>
      <c r="J110" s="87">
        <f>(D110-$C4)/$C4</f>
        <v>28.165349135621994</v>
      </c>
    </row>
    <row r="111" spans="1:10">
      <c r="A111" s="100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C111/3250</f>
        <v>8.9739535801913828</v>
      </c>
      <c r="F111" s="28">
        <f>(D111-C111)/E111</f>
        <v>130.00000000000003</v>
      </c>
      <c r="G111" s="26"/>
      <c r="H111" s="33"/>
      <c r="I111" s="19">
        <f>E111*50/C111</f>
        <v>1.5384615384615385E-2</v>
      </c>
      <c r="J111" s="87">
        <f>(D111-$C4)/$C4</f>
        <v>29.331963101046874</v>
      </c>
    </row>
    <row r="112" spans="1:10" ht="13.5" thickBot="1">
      <c r="A112" s="101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C112/3250</f>
        <v>9.3329117233990377</v>
      </c>
      <c r="F112" s="28">
        <f>(D112-C112)/E112</f>
        <v>129.99999999999994</v>
      </c>
      <c r="G112" s="26"/>
      <c r="H112" s="33"/>
      <c r="I112" s="19">
        <f>E112*50/C112</f>
        <v>1.5384615384615385E-2</v>
      </c>
      <c r="J112" s="87">
        <f>(D112-$C4)/$C4</f>
        <v>30.545241625088746</v>
      </c>
    </row>
    <row r="113" spans="1:10" ht="13.5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99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C114/3250</f>
        <v>9.7062281923349989</v>
      </c>
      <c r="F114" s="28">
        <f>(D114-C114)/E114</f>
        <v>130.00000000000014</v>
      </c>
      <c r="G114" s="26"/>
      <c r="H114" s="33"/>
      <c r="I114" s="19">
        <f>E114*50/C114</f>
        <v>1.5384615384615384E-2</v>
      </c>
      <c r="J114" s="87">
        <f>(D114-$C4)/$C4</f>
        <v>31.8070512900923</v>
      </c>
    </row>
    <row r="115" spans="1:10">
      <c r="A115" s="100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C115/3250</f>
        <v>10.0944773200284</v>
      </c>
      <c r="F115" s="28">
        <f>(D115-C115)/E115</f>
        <v>130.00000000000034</v>
      </c>
      <c r="G115" s="26"/>
      <c r="H115" s="33"/>
      <c r="I115" s="19">
        <f>E115*50/C115</f>
        <v>1.5384615384615385E-2</v>
      </c>
      <c r="J115" s="87">
        <f>(D115-$C4)/$C4</f>
        <v>33.119333341695992</v>
      </c>
    </row>
    <row r="116" spans="1:10">
      <c r="A116" s="100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C116/3250</f>
        <v>10.498256412829537</v>
      </c>
      <c r="F116" s="28">
        <f>(D116-C116)/E116</f>
        <v>130.00000000000028</v>
      </c>
      <c r="G116" s="26"/>
      <c r="H116" s="33"/>
      <c r="I116" s="19">
        <f>E116*50/C116</f>
        <v>1.5384615384615385E-2</v>
      </c>
      <c r="J116" s="87">
        <f>(D116-$C4)/$C4</f>
        <v>34.48410667536384</v>
      </c>
    </row>
    <row r="117" spans="1:10" ht="13.5" thickBot="1">
      <c r="A117" s="101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C117/3250</f>
        <v>10.918186669342719</v>
      </c>
      <c r="F117" s="28">
        <f>(D117-C117)/E117</f>
        <v>130.00000000000028</v>
      </c>
      <c r="G117" s="26"/>
      <c r="H117" s="33"/>
      <c r="I117" s="19">
        <f>E117*50/C117</f>
        <v>1.5384615384615385E-2</v>
      </c>
      <c r="J117" s="87">
        <f>(D117-$C4)/$C4</f>
        <v>35.903470942378391</v>
      </c>
    </row>
    <row r="118" spans="1:10" ht="13.5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99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C119/3250</f>
        <v>11.354914136116429</v>
      </c>
      <c r="F119" s="28">
        <f>(D119-C119)/E119</f>
        <v>130.00000000000006</v>
      </c>
      <c r="G119" s="26"/>
      <c r="H119" s="33"/>
      <c r="I119" s="19">
        <f>E119*50/C119</f>
        <v>1.5384615384615385E-2</v>
      </c>
      <c r="J119" s="87">
        <f>(D119-$C4)/$C4</f>
        <v>37.37960978007353</v>
      </c>
    </row>
    <row r="120" spans="1:10">
      <c r="A120" s="100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C120/3250</f>
        <v>11.809110701561085</v>
      </c>
      <c r="F120" s="28">
        <f>(D120-C120)/E120</f>
        <v>130.0000000000002</v>
      </c>
      <c r="G120" s="26"/>
      <c r="H120" s="33"/>
      <c r="I120" s="19">
        <f>E120*50/C120</f>
        <v>1.5384615384615384E-2</v>
      </c>
      <c r="J120" s="87">
        <f>(D120-$C4)/$C4</f>
        <v>38.914794171276476</v>
      </c>
    </row>
    <row r="121" spans="1:10">
      <c r="A121" s="100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C121/3250</f>
        <v>12.28147512962353</v>
      </c>
      <c r="F121" s="28">
        <f>(D121-C121)/E121</f>
        <v>130.00000000000003</v>
      </c>
      <c r="G121" s="26"/>
      <c r="H121" s="33"/>
      <c r="I121" s="19">
        <f>E121*50/C121</f>
        <v>1.5384615384615384E-2</v>
      </c>
      <c r="J121" s="87">
        <f>(D121-$C4)/$C4</f>
        <v>40.511385938127532</v>
      </c>
    </row>
    <row r="122" spans="1:10" ht="13.5" thickBot="1">
      <c r="A122" s="101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C122/3250</f>
        <v>12.772734134808472</v>
      </c>
      <c r="F122" s="28">
        <f>(D122-C122)/E122</f>
        <v>130.00000000000011</v>
      </c>
      <c r="G122" s="26"/>
      <c r="H122" s="33"/>
      <c r="I122" s="19">
        <f>E122*50/C122</f>
        <v>1.5384615384615385E-2</v>
      </c>
      <c r="J122" s="87">
        <f>(D122-$C4)/$C4</f>
        <v>42.171841375652633</v>
      </c>
    </row>
    <row r="123" spans="1:10" ht="13.5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99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C124/3250</f>
        <v>13.28364350020081</v>
      </c>
      <c r="F124" s="28">
        <f>(D124-C124)/E124</f>
        <v>129.99999999999974</v>
      </c>
      <c r="G124" s="26"/>
      <c r="H124" s="33"/>
      <c r="I124" s="19">
        <f>E124*50/C124</f>
        <v>1.5384615384615384E-2</v>
      </c>
      <c r="J124" s="87">
        <f>(D124-$C4)/$C4</f>
        <v>43.898715030678737</v>
      </c>
    </row>
    <row r="125" spans="1:10">
      <c r="A125" s="100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C125/3250</f>
        <v>13.814989240208842</v>
      </c>
      <c r="F125" s="28">
        <f>(D125-C125)/E125</f>
        <v>130.00000000000017</v>
      </c>
      <c r="G125" s="26"/>
      <c r="H125" s="33"/>
      <c r="I125" s="19">
        <f>E125*50/C125</f>
        <v>1.5384615384615385E-2</v>
      </c>
      <c r="J125" s="87">
        <f>(D125-$C4)/$C4</f>
        <v>45.69466363190589</v>
      </c>
    </row>
    <row r="126" spans="1:10">
      <c r="A126" s="100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C126/3250</f>
        <v>14.367588809817196</v>
      </c>
      <c r="F126" s="28">
        <f>(D126-C126)/E126</f>
        <v>129.99999999999991</v>
      </c>
      <c r="G126" s="26"/>
      <c r="H126" s="33"/>
      <c r="I126" s="19">
        <f>E126*50/C126</f>
        <v>1.5384615384615384E-2</v>
      </c>
      <c r="J126" s="87">
        <f>(D126-$C4)/$C4</f>
        <v>47.562450177182122</v>
      </c>
    </row>
    <row r="127" spans="1:10" ht="13.5" thickBot="1">
      <c r="A127" s="101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C127/3250</f>
        <v>14.942292362209884</v>
      </c>
      <c r="F127" s="28">
        <f>(D127-C127)/E127</f>
        <v>129.99999999999997</v>
      </c>
      <c r="G127" s="26"/>
      <c r="H127" s="33"/>
      <c r="I127" s="19">
        <f>E127*50/C127</f>
        <v>1.5384615384615384E-2</v>
      </c>
      <c r="J127" s="87">
        <f>(D127-$C4)/$C4</f>
        <v>49.504948184269409</v>
      </c>
    </row>
    <row r="128" spans="1:10" ht="13.5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99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C129/3250</f>
        <v>15.539984056698279</v>
      </c>
      <c r="F129" s="28">
        <f>(D129-C129)/E129</f>
        <v>130.00000000000003</v>
      </c>
      <c r="G129" s="26"/>
      <c r="H129" s="33"/>
      <c r="I129" s="19">
        <f>E129*50/C129</f>
        <v>1.5384615384615384E-2</v>
      </c>
      <c r="J129" s="87">
        <f>(D129-$C4)/$C4</f>
        <v>51.525146111640183</v>
      </c>
    </row>
    <row r="130" spans="1:10">
      <c r="A130" s="100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C130/3250</f>
        <v>16.16158341896621</v>
      </c>
      <c r="F130" s="28">
        <f>(D130-C130)/E130</f>
        <v>130.00000000000014</v>
      </c>
      <c r="G130" s="26"/>
      <c r="H130" s="33"/>
      <c r="I130" s="19">
        <f>E130*50/C130</f>
        <v>1.5384615384615382E-2</v>
      </c>
      <c r="J130" s="87">
        <f>(D130-$C4)/$C4</f>
        <v>53.626151956105794</v>
      </c>
    </row>
    <row r="131" spans="1:10">
      <c r="A131" s="100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C131/3250</f>
        <v>16.80804675572486</v>
      </c>
      <c r="F131" s="28">
        <f>(D131-C131)/E131</f>
        <v>129.99999999999997</v>
      </c>
      <c r="G131" s="26"/>
      <c r="H131" s="33"/>
      <c r="I131" s="19">
        <f>E131*50/C131</f>
        <v>1.5384615384615384E-2</v>
      </c>
      <c r="J131" s="87">
        <f>(D131-$C4)/$C4</f>
        <v>55.811198034350028</v>
      </c>
    </row>
    <row r="132" spans="1:10" ht="13.5" thickBot="1">
      <c r="A132" s="101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C132/3250</f>
        <v>17.480368625953854</v>
      </c>
      <c r="F132" s="28">
        <f>(D132-C132)/E132</f>
        <v>129.9999999999998</v>
      </c>
      <c r="G132" s="26"/>
      <c r="H132" s="33"/>
      <c r="I132" s="19">
        <f>E132*50/C132</f>
        <v>1.5384615384615385E-2</v>
      </c>
      <c r="J132" s="87">
        <f>(D132-$C4)/$C4</f>
        <v>58.083645955724023</v>
      </c>
    </row>
    <row r="133" spans="1:10" ht="13.5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99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C134/3250</f>
        <v>18.179583370992006</v>
      </c>
      <c r="F134" s="28">
        <f>(D134-C134)/E134</f>
        <v>130</v>
      </c>
      <c r="G134" s="26"/>
      <c r="H134" s="33"/>
      <c r="I134" s="19">
        <f>E134*50/C134</f>
        <v>1.5384615384615384E-2</v>
      </c>
      <c r="J134" s="87">
        <f>(D134-$C4)/$C4</f>
        <v>60.446991793952982</v>
      </c>
    </row>
    <row r="135" spans="1:10">
      <c r="A135" s="100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C135/3250</f>
        <v>18.906766705831686</v>
      </c>
      <c r="F135" s="28">
        <f>(D135-C135)/E135</f>
        <v>130.00000000000009</v>
      </c>
      <c r="G135" s="26"/>
      <c r="H135" s="33"/>
      <c r="I135" s="19">
        <f>E135*50/C135</f>
        <v>1.5384615384615382E-2</v>
      </c>
      <c r="J135" s="87">
        <f>(D135-$C4)/$C4</f>
        <v>62.904871465711103</v>
      </c>
    </row>
    <row r="136" spans="1:10">
      <c r="A136" s="100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C136/3250</f>
        <v>19.663037374064956</v>
      </c>
      <c r="F136" s="28">
        <f>(D136-C136)/E136</f>
        <v>130.00000000000023</v>
      </c>
      <c r="G136" s="26"/>
      <c r="H136" s="33"/>
      <c r="I136" s="19">
        <f>E136*50/C136</f>
        <v>1.5384615384615385E-2</v>
      </c>
      <c r="J136" s="87">
        <f>(D136-$C4)/$C4</f>
        <v>65.461066324339555</v>
      </c>
    </row>
    <row r="137" spans="1:10">
      <c r="A137" s="100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C137/3250</f>
        <v>20.449558869027555</v>
      </c>
      <c r="F137" s="28">
        <f>(D137-C137)/E137</f>
        <v>129.99999999999986</v>
      </c>
      <c r="G137" s="26"/>
      <c r="H137" s="33"/>
      <c r="I137" s="19">
        <f>E137*50/C137</f>
        <v>1.5384615384615385E-2</v>
      </c>
      <c r="J137" s="87">
        <f>(D137-$C4)/$C4</f>
        <v>68.119508977313131</v>
      </c>
    </row>
    <row r="138" spans="1:10" ht="14.25" customHeight="1" thickBot="1">
      <c r="A138" s="83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C138/3250</f>
        <v>21.267541223788655</v>
      </c>
      <c r="F138" s="28">
        <f>(D138-C138)/E138</f>
        <v>130.00000000000034</v>
      </c>
      <c r="G138" s="26"/>
      <c r="H138" s="33"/>
      <c r="I138" s="19">
        <f>E138*50/C138</f>
        <v>1.5384615384615382E-2</v>
      </c>
      <c r="J138" s="87">
        <f>(D138-$C4)/$C4</f>
        <v>70.884289336405672</v>
      </c>
    </row>
    <row r="139" spans="1:10" ht="13.5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RichS_Perfomance</vt:lpstr>
      <vt:lpstr>BrianM_Perfomance</vt:lpstr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2017-08-26T07:39:21Z</dcterms:modified>
</cp:coreProperties>
</file>