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uvopam\Desktop\"/>
    </mc:Choice>
  </mc:AlternateContent>
  <bookViews>
    <workbookView xWindow="0" yWindow="0" windowWidth="15345" windowHeight="4695" activeTab="1"/>
  </bookViews>
  <sheets>
    <sheet name="Sheet1" sheetId="2" r:id="rId1"/>
    <sheet name="Sheet2" sheetId="3" r:id="rId2"/>
  </sheets>
  <definedNames>
    <definedName name="Slicer_Curr">#N/A</definedName>
  </definedNames>
  <calcPr calcId="162913"/>
  <pivotCaches>
    <pivotCache cacheId="1" r:id="rId3"/>
  </pivotCaches>
  <fileRecoveryPr repairLoad="1"/>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 i="3" l="1"/>
  <c r="L6" i="3"/>
  <c r="L5" i="3"/>
  <c r="L13" i="3" l="1"/>
  <c r="L15" i="3" s="1"/>
  <c r="L16" i="3" s="1"/>
  <c r="L18" i="3" s="1"/>
  <c r="M13" i="3"/>
  <c r="M15" i="3" s="1"/>
  <c r="M16" i="3" s="1"/>
  <c r="M18" i="3" s="1"/>
  <c r="B29" i="2"/>
  <c r="D29" i="2" s="1"/>
  <c r="B28" i="2"/>
  <c r="D28" i="2" s="1"/>
  <c r="B27" i="2"/>
  <c r="D27" i="2" s="1"/>
  <c r="B26" i="2"/>
  <c r="D26" i="2" s="1"/>
  <c r="B25" i="2"/>
  <c r="D25" i="2" s="1"/>
  <c r="B24" i="2"/>
  <c r="D24" i="2" s="1"/>
  <c r="B23" i="2"/>
  <c r="D23" i="2" s="1"/>
  <c r="B22" i="2"/>
  <c r="D22" i="2" s="1"/>
  <c r="B21" i="2"/>
  <c r="D21" i="2" s="1"/>
  <c r="B20" i="2"/>
  <c r="D20" i="2" s="1"/>
  <c r="B19" i="2"/>
  <c r="D19" i="2" s="1"/>
  <c r="B18" i="2"/>
  <c r="D18" i="2" s="1"/>
  <c r="B17" i="2"/>
  <c r="D17" i="2" s="1"/>
  <c r="D16" i="2"/>
  <c r="B16" i="2"/>
  <c r="B15" i="2"/>
  <c r="D15" i="2" s="1"/>
  <c r="D14" i="2"/>
  <c r="B14" i="2"/>
  <c r="B13" i="2"/>
  <c r="D13" i="2" s="1"/>
  <c r="D12" i="2"/>
  <c r="B12" i="2"/>
  <c r="B11" i="2"/>
  <c r="D11" i="2" s="1"/>
  <c r="D10" i="2"/>
  <c r="B10" i="2"/>
  <c r="B9" i="2"/>
  <c r="D9" i="2" s="1"/>
  <c r="D8" i="2"/>
  <c r="B8" i="2"/>
  <c r="B7" i="2"/>
  <c r="D7" i="2" s="1"/>
  <c r="D6" i="2"/>
  <c r="B6" i="2"/>
  <c r="B5" i="2"/>
  <c r="D5" i="2" s="1"/>
  <c r="D4" i="2"/>
  <c r="B4" i="2"/>
  <c r="B3" i="2"/>
  <c r="D3" i="2" s="1"/>
  <c r="D2" i="2"/>
  <c r="B2" i="2"/>
</calcChain>
</file>

<file path=xl/sharedStrings.xml><?xml version="1.0" encoding="utf-8"?>
<sst xmlns="http://schemas.openxmlformats.org/spreadsheetml/2006/main" count="58" uniqueCount="49">
  <si>
    <t>Curr</t>
  </si>
  <si>
    <t>sprd, pips</t>
  </si>
  <si>
    <t>atr</t>
  </si>
  <si>
    <t>atr / sprd</t>
  </si>
  <si>
    <t>sprd, points</t>
  </si>
  <si>
    <t>AUDCAD</t>
  </si>
  <si>
    <t>AUDCHF</t>
  </si>
  <si>
    <t>AUDJPY</t>
  </si>
  <si>
    <t>AUDNZD</t>
  </si>
  <si>
    <t>AUDUSD</t>
  </si>
  <si>
    <t>CADCHF</t>
  </si>
  <si>
    <t>CADJPY</t>
  </si>
  <si>
    <t>CHFJPY</t>
  </si>
  <si>
    <t>EURAUD</t>
  </si>
  <si>
    <t>EURCAD</t>
  </si>
  <si>
    <t>EURCHF</t>
  </si>
  <si>
    <t>EURGBP</t>
  </si>
  <si>
    <t>EURJPY</t>
  </si>
  <si>
    <t>EURNZD</t>
  </si>
  <si>
    <t>EURUSD</t>
  </si>
  <si>
    <t>GBPAUD</t>
  </si>
  <si>
    <t>GBPCAD</t>
  </si>
  <si>
    <t>GBPCHF</t>
  </si>
  <si>
    <t>GBPJPY</t>
  </si>
  <si>
    <t>GBPNZD</t>
  </si>
  <si>
    <t>GBPUSD</t>
  </si>
  <si>
    <t>NZDCAD</t>
  </si>
  <si>
    <t>NZDCHF</t>
  </si>
  <si>
    <t>NZDJPY</t>
  </si>
  <si>
    <t>NZDUSD</t>
  </si>
  <si>
    <t>USDCAD</t>
  </si>
  <si>
    <t>USDCHF</t>
  </si>
  <si>
    <t>USDJPY</t>
  </si>
  <si>
    <t>Total ATR</t>
  </si>
  <si>
    <t>ATR / Trade</t>
  </si>
  <si>
    <t>TP / Trade</t>
  </si>
  <si>
    <t>Row Labels</t>
  </si>
  <si>
    <t>Grand Total</t>
  </si>
  <si>
    <t>Sum of atr</t>
  </si>
  <si>
    <t>Count of Curr</t>
  </si>
  <si>
    <t>Sum of sprd, pips</t>
  </si>
  <si>
    <t>Weekly</t>
  </si>
  <si>
    <t>Daily</t>
  </si>
  <si>
    <t>TP co-efficient</t>
  </si>
  <si>
    <t>SL-TP factor</t>
  </si>
  <si>
    <t>Spread</t>
  </si>
  <si>
    <t>Basket TP</t>
  </si>
  <si>
    <t>Basket SL</t>
  </si>
  <si>
    <t>Trade 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</si>
</sst>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2"/>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2" tint="-9.9978637043366805E-2"/>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center"/>
    </xf>
    <xf numFmtId="0" fontId="0" fillId="0" borderId="0" xfId="0" applyFill="1" applyAlignment="1">
      <alignment horizontal="center"/>
    </xf>
    <xf numFmtId="0" fontId="0" fillId="3" borderId="1" xfId="0" applyFill="1" applyBorder="1" applyAlignment="1">
      <alignment horizontal="center"/>
    </xf>
    <xf numFmtId="0" fontId="0" fillId="0" borderId="1" xfId="0" applyFill="1" applyBorder="1" applyAlignment="1">
      <alignment horizontal="center"/>
    </xf>
    <xf numFmtId="0" fontId="0" fillId="0" borderId="1" xfId="0" applyBorder="1" applyAlignment="1">
      <alignment horizontal="center"/>
    </xf>
    <xf numFmtId="2" fontId="0" fillId="0" borderId="1" xfId="0" applyNumberFormat="1" applyBorder="1" applyAlignment="1">
      <alignment horizontal="center"/>
    </xf>
    <xf numFmtId="0" fontId="2" fillId="0" borderId="1" xfId="0" applyFont="1" applyFill="1" applyBorder="1" applyAlignment="1">
      <alignment horizontal="center"/>
    </xf>
    <xf numFmtId="0" fontId="0" fillId="0" borderId="0" xfId="0" pivotButton="1"/>
    <xf numFmtId="0" fontId="0" fillId="0" borderId="0" xfId="0" applyNumberFormat="1"/>
    <xf numFmtId="0" fontId="0" fillId="0" borderId="0" xfId="0" applyAlignment="1">
      <alignment horizontal="left"/>
    </xf>
    <xf numFmtId="0" fontId="0" fillId="2" borderId="0" xfId="0" applyFill="1"/>
    <xf numFmtId="0" fontId="1" fillId="4" borderId="0" xfId="0" applyFont="1" applyFill="1"/>
    <xf numFmtId="1" fontId="0" fillId="2"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0</xdr:row>
      <xdr:rowOff>0</xdr:rowOff>
    </xdr:from>
    <xdr:to>
      <xdr:col>16</xdr:col>
      <xdr:colOff>122155</xdr:colOff>
      <xdr:row>26</xdr:row>
      <xdr:rowOff>47265</xdr:rowOff>
    </xdr:to>
    <xdr:pic>
      <xdr:nvPicPr>
        <xdr:cNvPr id="2" name="Picture 1"/>
        <xdr:cNvPicPr>
          <a:picLocks noChangeAspect="1"/>
        </xdr:cNvPicPr>
      </xdr:nvPicPr>
      <xdr:blipFill>
        <a:blip xmlns:r="http://schemas.openxmlformats.org/officeDocument/2006/relationships" r:embed="rId1"/>
        <a:stretch>
          <a:fillRect/>
        </a:stretch>
      </xdr:blipFill>
      <xdr:spPr>
        <a:xfrm>
          <a:off x="6867525" y="0"/>
          <a:ext cx="3170154" cy="50002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257175</xdr:colOff>
      <xdr:row>0</xdr:row>
      <xdr:rowOff>0</xdr:rowOff>
    </xdr:from>
    <xdr:to>
      <xdr:col>6</xdr:col>
      <xdr:colOff>95251</xdr:colOff>
      <xdr:row>27</xdr:row>
      <xdr:rowOff>99483</xdr:rowOff>
    </xdr:to>
    <mc:AlternateContent xmlns:mc="http://schemas.openxmlformats.org/markup-compatibility/2006">
      <mc:Choice xmlns:a14="http://schemas.microsoft.com/office/drawing/2010/main" Requires="a14">
        <xdr:graphicFrame macro="">
          <xdr:nvGraphicFramePr>
            <xdr:cNvPr id="2" name="Curr"/>
            <xdr:cNvGraphicFramePr/>
          </xdr:nvGraphicFramePr>
          <xdr:xfrm>
            <a:off x="0" y="0"/>
            <a:ext cx="0" cy="0"/>
          </xdr:xfrm>
          <a:graphic>
            <a:graphicData uri="http://schemas.microsoft.com/office/drawing/2010/slicer">
              <sle:slicer xmlns:sle="http://schemas.microsoft.com/office/drawing/2010/slicer" name="Curr"/>
            </a:graphicData>
          </a:graphic>
        </xdr:graphicFrame>
      </mc:Choice>
      <mc:Fallback>
        <xdr:sp macro="" textlink="">
          <xdr:nvSpPr>
            <xdr:cNvPr id="0" name=""/>
            <xdr:cNvSpPr>
              <a:spLocks noTextEdit="1"/>
            </xdr:cNvSpPr>
          </xdr:nvSpPr>
          <xdr:spPr>
            <a:xfrm>
              <a:off x="3770842" y="0"/>
              <a:ext cx="1065742" cy="524298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uvopam malakar" refreshedDate="42878.712105092593" createdVersion="6" refreshedVersion="6" minRefreshableVersion="3" recordCount="28">
  <cacheSource type="worksheet">
    <worksheetSource ref="A1:E29" sheet="Sheet1"/>
  </cacheSource>
  <cacheFields count="5">
    <cacheField name="Curr" numFmtId="0">
      <sharedItems count="28">
        <s v="AUDCAD"/>
        <s v="AUDCHF"/>
        <s v="AUDJPY"/>
        <s v="AUDNZD"/>
        <s v="AUDUSD"/>
        <s v="CADCHF"/>
        <s v="CADJPY"/>
        <s v="CHFJPY"/>
        <s v="EURAUD"/>
        <s v="EURCAD"/>
        <s v="EURCHF"/>
        <s v="EURGBP"/>
        <s v="EURJPY"/>
        <s v="EURNZD"/>
        <s v="EURUSD"/>
        <s v="GBPAUD"/>
        <s v="GBPCAD"/>
        <s v="GBPCHF"/>
        <s v="GBPJPY"/>
        <s v="GBPNZD"/>
        <s v="GBPUSD"/>
        <s v="NZDCAD"/>
        <s v="NZDCHF"/>
        <s v="NZDJPY"/>
        <s v="NZDUSD"/>
        <s v="USDCAD"/>
        <s v="USDCHF"/>
        <s v="USDJPY"/>
      </sharedItems>
    </cacheField>
    <cacheField name="sprd, pips" numFmtId="0">
      <sharedItems containsSemiMixedTypes="0" containsString="0" containsNumber="1" minValue="1.1000000000000001" maxValue="7.1" count="23">
        <n v="2.6"/>
        <n v="4.0999999999999996"/>
        <n v="2.1"/>
        <n v="5.0999999999999996"/>
        <n v="1.3"/>
        <n v="4.4000000000000004"/>
        <n v="3.2"/>
        <n v="5.5"/>
        <n v="3.1"/>
        <n v="3.7"/>
        <n v="3.3"/>
        <n v="1.9"/>
        <n v="1.6"/>
        <n v="4.2"/>
        <n v="1.2"/>
        <n v="5"/>
        <n v="4.8"/>
        <n v="3.5"/>
        <n v="7.1"/>
        <n v="2.9"/>
        <n v="1.4"/>
        <n v="1.1000000000000001"/>
        <n v="2.5"/>
      </sharedItems>
    </cacheField>
    <cacheField name="atr" numFmtId="0">
      <sharedItems containsSemiMixedTypes="0" containsString="0" containsNumber="1" containsInteger="1" minValue="47" maxValue="159"/>
    </cacheField>
    <cacheField name="atr / sprd" numFmtId="2">
      <sharedItems containsSemiMixedTypes="0" containsString="0" containsNumber="1" minValue="10.19607843137255" maxValue="92.72727272727272"/>
    </cacheField>
    <cacheField name="sprd, points" numFmtId="0">
      <sharedItems containsSemiMixedTypes="0" containsString="0" containsNumber="1" containsInteger="1" minValue="11" maxValue="7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8">
  <r>
    <x v="0"/>
    <x v="0"/>
    <n v="66"/>
    <n v="25.384615384615383"/>
    <n v="26"/>
  </r>
  <r>
    <x v="1"/>
    <x v="1"/>
    <n v="61"/>
    <n v="14.878048780487806"/>
    <n v="41"/>
  </r>
  <r>
    <x v="2"/>
    <x v="2"/>
    <n v="69"/>
    <n v="32.857142857142854"/>
    <n v="21"/>
  </r>
  <r>
    <x v="3"/>
    <x v="3"/>
    <n v="52"/>
    <n v="10.19607843137255"/>
    <n v="51"/>
  </r>
  <r>
    <x v="4"/>
    <x v="4"/>
    <n v="47"/>
    <n v="36.153846153846153"/>
    <n v="13"/>
  </r>
  <r>
    <x v="5"/>
    <x v="5"/>
    <n v="69"/>
    <n v="15.68181818181818"/>
    <n v="44"/>
  </r>
  <r>
    <x v="6"/>
    <x v="6"/>
    <n v="83"/>
    <n v="25.9375"/>
    <n v="32"/>
  </r>
  <r>
    <x v="7"/>
    <x v="7"/>
    <n v="97"/>
    <n v="17.636363636363637"/>
    <n v="55"/>
  </r>
  <r>
    <x v="8"/>
    <x v="8"/>
    <n v="106"/>
    <n v="34.193548387096776"/>
    <n v="31"/>
  </r>
  <r>
    <x v="9"/>
    <x v="9"/>
    <n v="132"/>
    <n v="35.675675675675677"/>
    <n v="37"/>
  </r>
  <r>
    <x v="10"/>
    <x v="10"/>
    <n v="61"/>
    <n v="18.484848484848484"/>
    <n v="33"/>
  </r>
  <r>
    <x v="11"/>
    <x v="11"/>
    <n v="54"/>
    <n v="28.421052631578949"/>
    <n v="19"/>
  </r>
  <r>
    <x v="12"/>
    <x v="12"/>
    <n v="107"/>
    <n v="66.875"/>
    <n v="16"/>
  </r>
  <r>
    <x v="13"/>
    <x v="13"/>
    <n v="124"/>
    <n v="29.523809523809522"/>
    <n v="42"/>
  </r>
  <r>
    <x v="14"/>
    <x v="14"/>
    <n v="65"/>
    <n v="54.166666666666671"/>
    <n v="12"/>
  </r>
  <r>
    <x v="15"/>
    <x v="15"/>
    <n v="130"/>
    <n v="26"/>
    <n v="50"/>
  </r>
  <r>
    <x v="16"/>
    <x v="15"/>
    <n v="159"/>
    <n v="31.8"/>
    <n v="50"/>
  </r>
  <r>
    <x v="17"/>
    <x v="16"/>
    <n v="96"/>
    <n v="20"/>
    <n v="48"/>
  </r>
  <r>
    <x v="18"/>
    <x v="17"/>
    <n v="134"/>
    <n v="38.285714285714285"/>
    <n v="35"/>
  </r>
  <r>
    <x v="19"/>
    <x v="18"/>
    <n v="158"/>
    <n v="22.253521126760564"/>
    <n v="71"/>
  </r>
  <r>
    <x v="20"/>
    <x v="11"/>
    <n v="79"/>
    <n v="41.578947368421055"/>
    <n v="19"/>
  </r>
  <r>
    <x v="21"/>
    <x v="19"/>
    <n v="73"/>
    <n v="25.172413793103448"/>
    <n v="29"/>
  </r>
  <r>
    <x v="22"/>
    <x v="16"/>
    <n v="59"/>
    <n v="12.291666666666668"/>
    <n v="48"/>
  </r>
  <r>
    <x v="23"/>
    <x v="10"/>
    <n v="62"/>
    <n v="18.787878787878789"/>
    <n v="33"/>
  </r>
  <r>
    <x v="24"/>
    <x v="20"/>
    <n v="52"/>
    <n v="37.142857142857146"/>
    <n v="14"/>
  </r>
  <r>
    <x v="25"/>
    <x v="21"/>
    <n v="102"/>
    <n v="92.72727272727272"/>
    <n v="11"/>
  </r>
  <r>
    <x v="26"/>
    <x v="22"/>
    <n v="64"/>
    <n v="25.6"/>
    <n v="25"/>
  </r>
  <r>
    <x v="27"/>
    <x v="21"/>
    <n v="86"/>
    <n v="78.181818181818173"/>
    <n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D11" firstHeaderRow="0" firstDataRow="1" firstDataCol="1"/>
  <pivotFields count="5">
    <pivotField axis="axisRow" dataField="1" multipleItemSelectionAllowed="1" showAll="0">
      <items count="29">
        <item h="1" x="0"/>
        <item h="1" x="1"/>
        <item h="1" x="2"/>
        <item h="1" x="3"/>
        <item h="1" x="4"/>
        <item h="1" x="5"/>
        <item x="6"/>
        <item h="1" x="7"/>
        <item h="1" x="8"/>
        <item h="1" x="9"/>
        <item h="1" x="10"/>
        <item h="1" x="11"/>
        <item h="1" x="12"/>
        <item h="1" x="13"/>
        <item h="1" x="14"/>
        <item h="1" x="15"/>
        <item x="16"/>
        <item x="17"/>
        <item x="18"/>
        <item x="19"/>
        <item h="1" x="20"/>
        <item h="1" x="21"/>
        <item h="1" x="22"/>
        <item x="23"/>
        <item h="1" x="24"/>
        <item x="25"/>
        <item x="26"/>
        <item x="27"/>
        <item t="default"/>
      </items>
    </pivotField>
    <pivotField dataField="1" showAll="0">
      <items count="24">
        <item x="21"/>
        <item x="14"/>
        <item x="4"/>
        <item x="20"/>
        <item x="12"/>
        <item x="11"/>
        <item x="2"/>
        <item x="22"/>
        <item x="0"/>
        <item x="19"/>
        <item x="8"/>
        <item x="6"/>
        <item x="10"/>
        <item x="17"/>
        <item x="9"/>
        <item x="1"/>
        <item x="13"/>
        <item x="5"/>
        <item x="16"/>
        <item x="15"/>
        <item x="3"/>
        <item x="7"/>
        <item x="18"/>
        <item t="default"/>
      </items>
    </pivotField>
    <pivotField dataField="1" showAll="0"/>
    <pivotField numFmtId="2" showAll="0"/>
    <pivotField showAll="0"/>
  </pivotFields>
  <rowFields count="1">
    <field x="0"/>
  </rowFields>
  <rowItems count="10">
    <i>
      <x v="6"/>
    </i>
    <i>
      <x v="16"/>
    </i>
    <i>
      <x v="17"/>
    </i>
    <i>
      <x v="18"/>
    </i>
    <i>
      <x v="19"/>
    </i>
    <i>
      <x v="23"/>
    </i>
    <i>
      <x v="25"/>
    </i>
    <i>
      <x v="26"/>
    </i>
    <i>
      <x v="27"/>
    </i>
    <i t="grand">
      <x/>
    </i>
  </rowItems>
  <colFields count="1">
    <field x="-2"/>
  </colFields>
  <colItems count="3">
    <i>
      <x/>
    </i>
    <i i="1">
      <x v="1"/>
    </i>
    <i i="2">
      <x v="2"/>
    </i>
  </colItems>
  <dataFields count="3">
    <dataField name="Sum of sprd, pips" fld="1" baseField="0" baseItem="0"/>
    <dataField name="Sum of atr" fld="2" baseField="0" baseItem="0"/>
    <dataField name="Count of Curr"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urr" sourceName="Curr">
  <pivotTables>
    <pivotTable tabId="3" name="PivotTable1"/>
  </pivotTables>
  <data>
    <tabular pivotCacheId="1">
      <items count="28">
        <i x="0"/>
        <i x="1"/>
        <i x="2"/>
        <i x="3"/>
        <i x="4"/>
        <i x="5"/>
        <i x="6" s="1"/>
        <i x="7"/>
        <i x="8"/>
        <i x="9"/>
        <i x="10"/>
        <i x="11"/>
        <i x="12"/>
        <i x="13"/>
        <i x="14"/>
        <i x="15"/>
        <i x="16" s="1"/>
        <i x="17" s="1"/>
        <i x="18" s="1"/>
        <i x="19" s="1"/>
        <i x="20"/>
        <i x="21"/>
        <i x="22"/>
        <i x="23" s="1"/>
        <i x="24"/>
        <i x="25" s="1"/>
        <i x="26" s="1"/>
        <i x="27"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urr" cache="Slicer_Curr" caption="Curr" rowHeight="13716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zoomScale="85" zoomScaleNormal="85" workbookViewId="0">
      <selection activeCell="I21" sqref="I21"/>
    </sheetView>
  </sheetViews>
  <sheetFormatPr defaultRowHeight="15" x14ac:dyDescent="0.25"/>
  <cols>
    <col min="1" max="1" width="10.140625" style="2" bestFit="1" customWidth="1"/>
    <col min="2" max="2" width="10.28515625" style="1" bestFit="1" customWidth="1"/>
    <col min="3" max="3" width="5" style="1" bestFit="1" customWidth="1"/>
    <col min="4" max="4" width="9.28515625" style="1" bestFit="1" customWidth="1"/>
    <col min="5" max="5" width="12.140625" style="1" bestFit="1" customWidth="1"/>
    <col min="7" max="7" width="5" bestFit="1" customWidth="1"/>
  </cols>
  <sheetData>
    <row r="1" spans="1:7" x14ac:dyDescent="0.25">
      <c r="A1" s="3" t="s">
        <v>0</v>
      </c>
      <c r="B1" s="3" t="s">
        <v>1</v>
      </c>
      <c r="C1" s="3" t="s">
        <v>2</v>
      </c>
      <c r="D1" s="3" t="s">
        <v>3</v>
      </c>
      <c r="E1" s="3" t="s">
        <v>4</v>
      </c>
    </row>
    <row r="2" spans="1:7" x14ac:dyDescent="0.25">
      <c r="A2" s="4" t="s">
        <v>5</v>
      </c>
      <c r="B2" s="5">
        <f>E2/10</f>
        <v>2.6</v>
      </c>
      <c r="C2" s="5">
        <v>66</v>
      </c>
      <c r="D2" s="6">
        <f>C2/B2</f>
        <v>25.384615384615383</v>
      </c>
      <c r="E2" s="5">
        <v>26</v>
      </c>
    </row>
    <row r="3" spans="1:7" x14ac:dyDescent="0.25">
      <c r="A3" s="4" t="s">
        <v>6</v>
      </c>
      <c r="B3" s="5">
        <f t="shared" ref="B3:B29" si="0">E3/10</f>
        <v>4.0999999999999996</v>
      </c>
      <c r="C3" s="5">
        <v>61</v>
      </c>
      <c r="D3" s="6">
        <f t="shared" ref="D3:D29" si="1">C3/B3</f>
        <v>14.878048780487806</v>
      </c>
      <c r="E3" s="5">
        <v>41</v>
      </c>
    </row>
    <row r="4" spans="1:7" x14ac:dyDescent="0.25">
      <c r="A4" s="4" t="s">
        <v>7</v>
      </c>
      <c r="B4" s="5">
        <f t="shared" si="0"/>
        <v>2.1</v>
      </c>
      <c r="C4" s="5">
        <v>69</v>
      </c>
      <c r="D4" s="6">
        <f t="shared" si="1"/>
        <v>32.857142857142854</v>
      </c>
      <c r="E4" s="5">
        <v>21</v>
      </c>
    </row>
    <row r="5" spans="1:7" x14ac:dyDescent="0.25">
      <c r="A5" s="4" t="s">
        <v>8</v>
      </c>
      <c r="B5" s="5">
        <f t="shared" si="0"/>
        <v>5.0999999999999996</v>
      </c>
      <c r="C5" s="5">
        <v>52</v>
      </c>
      <c r="D5" s="6">
        <f t="shared" si="1"/>
        <v>10.19607843137255</v>
      </c>
      <c r="E5" s="5">
        <v>51</v>
      </c>
    </row>
    <row r="6" spans="1:7" x14ac:dyDescent="0.25">
      <c r="A6" s="4" t="s">
        <v>9</v>
      </c>
      <c r="B6" s="5">
        <f t="shared" si="0"/>
        <v>1.3</v>
      </c>
      <c r="C6" s="5">
        <v>47</v>
      </c>
      <c r="D6" s="6">
        <f t="shared" si="1"/>
        <v>36.153846153846153</v>
      </c>
      <c r="E6" s="5">
        <v>13</v>
      </c>
    </row>
    <row r="7" spans="1:7" x14ac:dyDescent="0.25">
      <c r="A7" s="4" t="s">
        <v>10</v>
      </c>
      <c r="B7" s="5">
        <f t="shared" si="0"/>
        <v>4.4000000000000004</v>
      </c>
      <c r="C7" s="5">
        <v>69</v>
      </c>
      <c r="D7" s="6">
        <f>C7/B7</f>
        <v>15.68181818181818</v>
      </c>
      <c r="E7" s="5">
        <v>44</v>
      </c>
      <c r="G7" s="1"/>
    </row>
    <row r="8" spans="1:7" x14ac:dyDescent="0.25">
      <c r="A8" s="4" t="s">
        <v>11</v>
      </c>
      <c r="B8" s="5">
        <f t="shared" si="0"/>
        <v>3.2</v>
      </c>
      <c r="C8" s="5">
        <v>83</v>
      </c>
      <c r="D8" s="6">
        <f t="shared" si="1"/>
        <v>25.9375</v>
      </c>
      <c r="E8" s="5">
        <v>32</v>
      </c>
    </row>
    <row r="9" spans="1:7" x14ac:dyDescent="0.25">
      <c r="A9" s="4" t="s">
        <v>12</v>
      </c>
      <c r="B9" s="5">
        <f t="shared" si="0"/>
        <v>5.5</v>
      </c>
      <c r="C9" s="5">
        <v>97</v>
      </c>
      <c r="D9" s="6">
        <f t="shared" si="1"/>
        <v>17.636363636363637</v>
      </c>
      <c r="E9" s="5">
        <v>55</v>
      </c>
    </row>
    <row r="10" spans="1:7" x14ac:dyDescent="0.25">
      <c r="A10" s="4" t="s">
        <v>13</v>
      </c>
      <c r="B10" s="5">
        <f t="shared" si="0"/>
        <v>3.1</v>
      </c>
      <c r="C10" s="5">
        <v>106</v>
      </c>
      <c r="D10" s="6">
        <f t="shared" si="1"/>
        <v>34.193548387096776</v>
      </c>
      <c r="E10" s="5">
        <v>31</v>
      </c>
    </row>
    <row r="11" spans="1:7" x14ac:dyDescent="0.25">
      <c r="A11" s="4" t="s">
        <v>14</v>
      </c>
      <c r="B11" s="5">
        <f t="shared" si="0"/>
        <v>3.7</v>
      </c>
      <c r="C11" s="5">
        <v>132</v>
      </c>
      <c r="D11" s="6">
        <f t="shared" si="1"/>
        <v>35.675675675675677</v>
      </c>
      <c r="E11" s="5">
        <v>37</v>
      </c>
    </row>
    <row r="12" spans="1:7" x14ac:dyDescent="0.25">
      <c r="A12" s="4" t="s">
        <v>15</v>
      </c>
      <c r="B12" s="5">
        <f t="shared" si="0"/>
        <v>3.3</v>
      </c>
      <c r="C12" s="5">
        <v>61</v>
      </c>
      <c r="D12" s="6">
        <f t="shared" si="1"/>
        <v>18.484848484848484</v>
      </c>
      <c r="E12" s="5">
        <v>33</v>
      </c>
    </row>
    <row r="13" spans="1:7" x14ac:dyDescent="0.25">
      <c r="A13" s="4" t="s">
        <v>16</v>
      </c>
      <c r="B13" s="5">
        <f t="shared" si="0"/>
        <v>1.9</v>
      </c>
      <c r="C13" s="5">
        <v>54</v>
      </c>
      <c r="D13" s="6">
        <f t="shared" si="1"/>
        <v>28.421052631578949</v>
      </c>
      <c r="E13" s="5">
        <v>19</v>
      </c>
    </row>
    <row r="14" spans="1:7" x14ac:dyDescent="0.25">
      <c r="A14" s="4" t="s">
        <v>17</v>
      </c>
      <c r="B14" s="5">
        <f t="shared" si="0"/>
        <v>1.6</v>
      </c>
      <c r="C14" s="5">
        <v>107</v>
      </c>
      <c r="D14" s="6">
        <f t="shared" si="1"/>
        <v>66.875</v>
      </c>
      <c r="E14" s="5">
        <v>16</v>
      </c>
    </row>
    <row r="15" spans="1:7" x14ac:dyDescent="0.25">
      <c r="A15" s="4" t="s">
        <v>18</v>
      </c>
      <c r="B15" s="5">
        <f t="shared" si="0"/>
        <v>4.2</v>
      </c>
      <c r="C15" s="5">
        <v>124</v>
      </c>
      <c r="D15" s="6">
        <f t="shared" si="1"/>
        <v>29.523809523809522</v>
      </c>
      <c r="E15" s="5">
        <v>42</v>
      </c>
    </row>
    <row r="16" spans="1:7" ht="15.75" x14ac:dyDescent="0.25">
      <c r="A16" s="7" t="s">
        <v>19</v>
      </c>
      <c r="B16" s="5">
        <f t="shared" si="0"/>
        <v>1.2</v>
      </c>
      <c r="C16" s="5">
        <v>65</v>
      </c>
      <c r="D16" s="6">
        <f t="shared" si="1"/>
        <v>54.166666666666671</v>
      </c>
      <c r="E16" s="5">
        <v>12</v>
      </c>
    </row>
    <row r="17" spans="1:5" x14ac:dyDescent="0.25">
      <c r="A17" s="4" t="s">
        <v>20</v>
      </c>
      <c r="B17" s="5">
        <f t="shared" si="0"/>
        <v>5</v>
      </c>
      <c r="C17" s="5">
        <v>130</v>
      </c>
      <c r="D17" s="6">
        <f t="shared" si="1"/>
        <v>26</v>
      </c>
      <c r="E17" s="5">
        <v>50</v>
      </c>
    </row>
    <row r="18" spans="1:5" x14ac:dyDescent="0.25">
      <c r="A18" s="4" t="s">
        <v>21</v>
      </c>
      <c r="B18" s="5">
        <f t="shared" si="0"/>
        <v>5</v>
      </c>
      <c r="C18" s="5">
        <v>159</v>
      </c>
      <c r="D18" s="6">
        <f t="shared" si="1"/>
        <v>31.8</v>
      </c>
      <c r="E18" s="5">
        <v>50</v>
      </c>
    </row>
    <row r="19" spans="1:5" x14ac:dyDescent="0.25">
      <c r="A19" s="4" t="s">
        <v>22</v>
      </c>
      <c r="B19" s="5">
        <f t="shared" si="0"/>
        <v>4.8</v>
      </c>
      <c r="C19" s="5">
        <v>96</v>
      </c>
      <c r="D19" s="6">
        <f t="shared" si="1"/>
        <v>20</v>
      </c>
      <c r="E19" s="5">
        <v>48</v>
      </c>
    </row>
    <row r="20" spans="1:5" x14ac:dyDescent="0.25">
      <c r="A20" s="4" t="s">
        <v>23</v>
      </c>
      <c r="B20" s="5">
        <f t="shared" si="0"/>
        <v>3.5</v>
      </c>
      <c r="C20" s="5">
        <v>134</v>
      </c>
      <c r="D20" s="6">
        <f t="shared" si="1"/>
        <v>38.285714285714285</v>
      </c>
      <c r="E20" s="5">
        <v>35</v>
      </c>
    </row>
    <row r="21" spans="1:5" x14ac:dyDescent="0.25">
      <c r="A21" s="4" t="s">
        <v>24</v>
      </c>
      <c r="B21" s="5">
        <f t="shared" si="0"/>
        <v>7.1</v>
      </c>
      <c r="C21" s="5">
        <v>158</v>
      </c>
      <c r="D21" s="6">
        <f t="shared" si="1"/>
        <v>22.253521126760564</v>
      </c>
      <c r="E21" s="5">
        <v>71</v>
      </c>
    </row>
    <row r="22" spans="1:5" x14ac:dyDescent="0.25">
      <c r="A22" s="4" t="s">
        <v>25</v>
      </c>
      <c r="B22" s="5">
        <f t="shared" si="0"/>
        <v>1.9</v>
      </c>
      <c r="C22" s="5">
        <v>79</v>
      </c>
      <c r="D22" s="6">
        <f t="shared" si="1"/>
        <v>41.578947368421055</v>
      </c>
      <c r="E22" s="5">
        <v>19</v>
      </c>
    </row>
    <row r="23" spans="1:5" x14ac:dyDescent="0.25">
      <c r="A23" s="4" t="s">
        <v>26</v>
      </c>
      <c r="B23" s="5">
        <f t="shared" si="0"/>
        <v>2.9</v>
      </c>
      <c r="C23" s="5">
        <v>73</v>
      </c>
      <c r="D23" s="6">
        <f t="shared" si="1"/>
        <v>25.172413793103448</v>
      </c>
      <c r="E23" s="5">
        <v>29</v>
      </c>
    </row>
    <row r="24" spans="1:5" x14ac:dyDescent="0.25">
      <c r="A24" s="4" t="s">
        <v>27</v>
      </c>
      <c r="B24" s="5">
        <f t="shared" si="0"/>
        <v>4.8</v>
      </c>
      <c r="C24" s="5">
        <v>59</v>
      </c>
      <c r="D24" s="6">
        <f t="shared" si="1"/>
        <v>12.291666666666668</v>
      </c>
      <c r="E24" s="5">
        <v>48</v>
      </c>
    </row>
    <row r="25" spans="1:5" x14ac:dyDescent="0.25">
      <c r="A25" s="4" t="s">
        <v>28</v>
      </c>
      <c r="B25" s="5">
        <f t="shared" si="0"/>
        <v>3.3</v>
      </c>
      <c r="C25" s="5">
        <v>62</v>
      </c>
      <c r="D25" s="6">
        <f t="shared" si="1"/>
        <v>18.787878787878789</v>
      </c>
      <c r="E25" s="5">
        <v>33</v>
      </c>
    </row>
    <row r="26" spans="1:5" x14ac:dyDescent="0.25">
      <c r="A26" s="4" t="s">
        <v>29</v>
      </c>
      <c r="B26" s="5">
        <f t="shared" si="0"/>
        <v>1.4</v>
      </c>
      <c r="C26" s="5">
        <v>52</v>
      </c>
      <c r="D26" s="6">
        <f t="shared" si="1"/>
        <v>37.142857142857146</v>
      </c>
      <c r="E26" s="5">
        <v>14</v>
      </c>
    </row>
    <row r="27" spans="1:5" x14ac:dyDescent="0.25">
      <c r="A27" s="4" t="s">
        <v>30</v>
      </c>
      <c r="B27" s="5">
        <f t="shared" si="0"/>
        <v>1.1000000000000001</v>
      </c>
      <c r="C27" s="5">
        <v>102</v>
      </c>
      <c r="D27" s="6">
        <f t="shared" si="1"/>
        <v>92.72727272727272</v>
      </c>
      <c r="E27" s="5">
        <v>11</v>
      </c>
    </row>
    <row r="28" spans="1:5" x14ac:dyDescent="0.25">
      <c r="A28" s="4" t="s">
        <v>31</v>
      </c>
      <c r="B28" s="5">
        <f t="shared" si="0"/>
        <v>2.5</v>
      </c>
      <c r="C28" s="5">
        <v>64</v>
      </c>
      <c r="D28" s="6">
        <f t="shared" si="1"/>
        <v>25.6</v>
      </c>
      <c r="E28" s="5">
        <v>25</v>
      </c>
    </row>
    <row r="29" spans="1:5" x14ac:dyDescent="0.25">
      <c r="A29" s="4" t="s">
        <v>32</v>
      </c>
      <c r="B29" s="5">
        <f t="shared" si="0"/>
        <v>1.1000000000000001</v>
      </c>
      <c r="C29" s="5">
        <v>86</v>
      </c>
      <c r="D29" s="6">
        <f t="shared" si="1"/>
        <v>78.181818181818173</v>
      </c>
      <c r="E29" s="5">
        <v>11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90" zoomScaleNormal="90" workbookViewId="0">
      <selection activeCell="C22" sqref="C22"/>
    </sheetView>
  </sheetViews>
  <sheetFormatPr defaultRowHeight="15" x14ac:dyDescent="0.25"/>
  <cols>
    <col min="1" max="1" width="13.28515625" customWidth="1"/>
    <col min="2" max="2" width="16.28515625" customWidth="1"/>
    <col min="3" max="3" width="10.140625" customWidth="1"/>
    <col min="4" max="4" width="12.85546875" customWidth="1"/>
    <col min="8" max="8" width="11.7109375" bestFit="1" customWidth="1"/>
    <col min="11" max="11" width="13.85546875" bestFit="1" customWidth="1"/>
  </cols>
  <sheetData>
    <row r="1" spans="1:13" x14ac:dyDescent="0.25">
      <c r="A1" s="8" t="s">
        <v>36</v>
      </c>
      <c r="B1" t="s">
        <v>40</v>
      </c>
      <c r="C1" t="s">
        <v>38</v>
      </c>
      <c r="D1" t="s">
        <v>39</v>
      </c>
    </row>
    <row r="2" spans="1:13" x14ac:dyDescent="0.25">
      <c r="A2" s="10" t="s">
        <v>11</v>
      </c>
      <c r="B2" s="9">
        <v>3.2</v>
      </c>
      <c r="C2" s="9">
        <v>83</v>
      </c>
      <c r="D2" s="9">
        <v>1</v>
      </c>
    </row>
    <row r="3" spans="1:13" x14ac:dyDescent="0.25">
      <c r="A3" s="10" t="s">
        <v>21</v>
      </c>
      <c r="B3" s="9">
        <v>5</v>
      </c>
      <c r="C3" s="9">
        <v>159</v>
      </c>
      <c r="D3" s="9">
        <v>1</v>
      </c>
    </row>
    <row r="4" spans="1:13" x14ac:dyDescent="0.25">
      <c r="A4" s="10" t="s">
        <v>22</v>
      </c>
      <c r="B4" s="9">
        <v>4.8</v>
      </c>
      <c r="C4" s="9">
        <v>96</v>
      </c>
      <c r="D4" s="9">
        <v>1</v>
      </c>
    </row>
    <row r="5" spans="1:13" x14ac:dyDescent="0.25">
      <c r="A5" s="10" t="s">
        <v>23</v>
      </c>
      <c r="B5" s="9">
        <v>3.5</v>
      </c>
      <c r="C5" s="9">
        <v>134</v>
      </c>
      <c r="D5" s="9">
        <v>1</v>
      </c>
      <c r="K5" t="s">
        <v>33</v>
      </c>
      <c r="L5">
        <f>GETPIVOTDATA("Sum of atr",$A$1)</f>
        <v>944</v>
      </c>
    </row>
    <row r="6" spans="1:13" x14ac:dyDescent="0.25">
      <c r="A6" s="10" t="s">
        <v>24</v>
      </c>
      <c r="B6" s="9">
        <v>7.1</v>
      </c>
      <c r="C6" s="9">
        <v>158</v>
      </c>
      <c r="D6" s="9">
        <v>1</v>
      </c>
      <c r="K6" t="s">
        <v>48</v>
      </c>
      <c r="L6">
        <f>GETPIVOTDATA("Count of Curr",$A$1)</f>
        <v>9</v>
      </c>
    </row>
    <row r="7" spans="1:13" x14ac:dyDescent="0.25">
      <c r="A7" s="10" t="s">
        <v>28</v>
      </c>
      <c r="B7" s="9">
        <v>3.3</v>
      </c>
      <c r="C7" s="9">
        <v>62</v>
      </c>
      <c r="D7" s="9">
        <v>1</v>
      </c>
      <c r="K7" t="s">
        <v>45</v>
      </c>
      <c r="L7">
        <f>GETPIVOTDATA("Sum of sprd, pips",$A$1)</f>
        <v>31.600000000000005</v>
      </c>
    </row>
    <row r="8" spans="1:13" x14ac:dyDescent="0.25">
      <c r="A8" s="10" t="s">
        <v>30</v>
      </c>
      <c r="B8" s="9">
        <v>1.1000000000000001</v>
      </c>
      <c r="C8" s="9">
        <v>102</v>
      </c>
      <c r="D8" s="9">
        <v>1</v>
      </c>
    </row>
    <row r="9" spans="1:13" x14ac:dyDescent="0.25">
      <c r="A9" s="10" t="s">
        <v>31</v>
      </c>
      <c r="B9" s="9">
        <v>2.5</v>
      </c>
      <c r="C9" s="9">
        <v>64</v>
      </c>
      <c r="D9" s="9">
        <v>1</v>
      </c>
    </row>
    <row r="10" spans="1:13" x14ac:dyDescent="0.25">
      <c r="A10" s="10" t="s">
        <v>32</v>
      </c>
      <c r="B10" s="9">
        <v>1.1000000000000001</v>
      </c>
      <c r="C10" s="9">
        <v>86</v>
      </c>
      <c r="D10" s="9">
        <v>1</v>
      </c>
    </row>
    <row r="11" spans="1:13" x14ac:dyDescent="0.25">
      <c r="A11" s="10" t="s">
        <v>37</v>
      </c>
      <c r="B11" s="9">
        <v>31.600000000000005</v>
      </c>
      <c r="C11" s="9">
        <v>944</v>
      </c>
      <c r="D11" s="9">
        <v>9</v>
      </c>
    </row>
    <row r="12" spans="1:13" x14ac:dyDescent="0.25">
      <c r="L12" t="s">
        <v>41</v>
      </c>
      <c r="M12" t="s">
        <v>42</v>
      </c>
    </row>
    <row r="13" spans="1:13" x14ac:dyDescent="0.25">
      <c r="K13" t="s">
        <v>34</v>
      </c>
      <c r="L13">
        <f>$L$5/$L$6</f>
        <v>104.88888888888889</v>
      </c>
      <c r="M13">
        <f>$L$5/$L$6</f>
        <v>104.88888888888889</v>
      </c>
    </row>
    <row r="14" spans="1:13" x14ac:dyDescent="0.25">
      <c r="K14" s="12" t="s">
        <v>43</v>
      </c>
      <c r="L14" s="12">
        <v>0.5</v>
      </c>
      <c r="M14" s="12">
        <v>0.16</v>
      </c>
    </row>
    <row r="15" spans="1:13" x14ac:dyDescent="0.25">
      <c r="K15" t="s">
        <v>35</v>
      </c>
      <c r="L15">
        <f>L13*L14</f>
        <v>52.444444444444443</v>
      </c>
      <c r="M15">
        <f>M13*M14</f>
        <v>16.782222222222224</v>
      </c>
    </row>
    <row r="16" spans="1:13" x14ac:dyDescent="0.25">
      <c r="K16" s="11" t="s">
        <v>46</v>
      </c>
      <c r="L16" s="13">
        <f>L15*$L$6</f>
        <v>472</v>
      </c>
      <c r="M16" s="13">
        <f>M15*$L$6</f>
        <v>151.04000000000002</v>
      </c>
    </row>
    <row r="17" spans="11:13" x14ac:dyDescent="0.25">
      <c r="K17" t="s">
        <v>44</v>
      </c>
      <c r="L17">
        <v>1.5</v>
      </c>
      <c r="M17">
        <v>1.5</v>
      </c>
    </row>
    <row r="18" spans="11:13" x14ac:dyDescent="0.25">
      <c r="K18" s="11" t="s">
        <v>47</v>
      </c>
      <c r="L18" s="13">
        <f>L16*L17+$L$7</f>
        <v>739.6</v>
      </c>
      <c r="M18" s="13">
        <f>M16*M17+$L$7</f>
        <v>258.16000000000003</v>
      </c>
    </row>
  </sheetData>
  <pageMargins left="0.7" right="0.7" top="0.75" bottom="0.75" header="0.3" footer="0.3"/>
  <pageSetup paperSize="9" orientation="portrait" horizontalDpi="1200" verticalDpi="1200"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suvopam malakar</dc:creator>
  <cp:lastModifiedBy>suvopam malakar</cp:lastModifiedBy>
  <cp:lastPrinted>2017-05-09T15:54:06Z</cp:lastPrinted>
  <dcterms:created xsi:type="dcterms:W3CDTF">2017-05-06T08:20:10Z</dcterms:created>
  <dcterms:modified xsi:type="dcterms:W3CDTF">2017-05-25T14:15:14Z</dcterms:modified>
</cp:coreProperties>
</file>