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Sheet1" sheetId="1" r:id="rId1"/>
    <sheet name="Sheet2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/>
  <c r="B3" i="1"/>
  <c r="G28"/>
  <c r="N28" s="1"/>
  <c r="F29"/>
  <c r="G29" s="1"/>
  <c r="G7"/>
  <c r="H28" s="1"/>
  <c r="O28" s="1"/>
  <c r="F8"/>
  <c r="G8" s="1"/>
  <c r="O29" s="1"/>
  <c r="S7" l="1"/>
  <c r="O7"/>
  <c r="R7"/>
  <c r="Q7"/>
  <c r="T7"/>
  <c r="P7"/>
  <c r="J8"/>
  <c r="M8"/>
  <c r="K29"/>
  <c r="R29"/>
  <c r="N29"/>
  <c r="I29"/>
  <c r="J29"/>
  <c r="Q29"/>
  <c r="M29"/>
  <c r="T29"/>
  <c r="P29"/>
  <c r="L29"/>
  <c r="S29"/>
  <c r="H29"/>
  <c r="H41" s="1"/>
  <c r="F30"/>
  <c r="F31" s="1"/>
  <c r="G31" s="1"/>
  <c r="J31" s="1"/>
  <c r="M28"/>
  <c r="T28" s="1"/>
  <c r="I28"/>
  <c r="P28" s="1"/>
  <c r="J28"/>
  <c r="Q28" s="1"/>
  <c r="L28"/>
  <c r="K28"/>
  <c r="R28" s="1"/>
  <c r="K8"/>
  <c r="O8"/>
  <c r="S8"/>
  <c r="L8"/>
  <c r="P8"/>
  <c r="T8"/>
  <c r="Q8"/>
  <c r="I8"/>
  <c r="N8"/>
  <c r="R8"/>
  <c r="H8"/>
  <c r="J7"/>
  <c r="K7"/>
  <c r="L7"/>
  <c r="H7"/>
  <c r="M7"/>
  <c r="N7"/>
  <c r="I7"/>
  <c r="F9"/>
  <c r="G9" s="1"/>
  <c r="G30" l="1"/>
  <c r="I30" s="1"/>
  <c r="I41" s="1"/>
  <c r="S28"/>
  <c r="F32"/>
  <c r="F33" s="1"/>
  <c r="G33" s="1"/>
  <c r="T30"/>
  <c r="P30"/>
  <c r="L30"/>
  <c r="S30"/>
  <c r="O30"/>
  <c r="K30"/>
  <c r="R30"/>
  <c r="N30"/>
  <c r="J30"/>
  <c r="J41" s="1"/>
  <c r="Q30"/>
  <c r="M30"/>
  <c r="M9"/>
  <c r="Q9"/>
  <c r="J9"/>
  <c r="N9"/>
  <c r="R9"/>
  <c r="I9"/>
  <c r="I20" s="1"/>
  <c r="O9"/>
  <c r="S9"/>
  <c r="T9"/>
  <c r="L9"/>
  <c r="K9"/>
  <c r="P9"/>
  <c r="H20"/>
  <c r="F10"/>
  <c r="G10" s="1"/>
  <c r="G32" l="1"/>
  <c r="K32" s="1"/>
  <c r="O31"/>
  <c r="S31"/>
  <c r="L31"/>
  <c r="P31"/>
  <c r="T31"/>
  <c r="M31"/>
  <c r="Q31"/>
  <c r="K31"/>
  <c r="K41" s="1"/>
  <c r="N31"/>
  <c r="R31"/>
  <c r="F34"/>
  <c r="L33"/>
  <c r="R10"/>
  <c r="L10"/>
  <c r="J10"/>
  <c r="J20" s="1"/>
  <c r="S10"/>
  <c r="N10"/>
  <c r="K10"/>
  <c r="Q10"/>
  <c r="P10"/>
  <c r="T10"/>
  <c r="M10"/>
  <c r="O10"/>
  <c r="F11"/>
  <c r="G11" s="1"/>
  <c r="Q32" l="1"/>
  <c r="M32"/>
  <c r="T32"/>
  <c r="P32"/>
  <c r="L32"/>
  <c r="L41" s="1"/>
  <c r="S32"/>
  <c r="O32"/>
  <c r="R32"/>
  <c r="N32"/>
  <c r="G34"/>
  <c r="M34" s="1"/>
  <c r="F35"/>
  <c r="G35" s="1"/>
  <c r="L11"/>
  <c r="R11"/>
  <c r="N11"/>
  <c r="K11"/>
  <c r="K20" s="1"/>
  <c r="S11"/>
  <c r="O11"/>
  <c r="M11"/>
  <c r="P11"/>
  <c r="Q11"/>
  <c r="T11"/>
  <c r="F12"/>
  <c r="G12" s="1"/>
  <c r="Q33" l="1"/>
  <c r="M33"/>
  <c r="M41" s="1"/>
  <c r="N33"/>
  <c r="R33"/>
  <c r="O33"/>
  <c r="S33"/>
  <c r="P33"/>
  <c r="T33"/>
  <c r="F36"/>
  <c r="N35"/>
  <c r="R12"/>
  <c r="P12"/>
  <c r="S12"/>
  <c r="M12"/>
  <c r="Q12"/>
  <c r="T12"/>
  <c r="N12"/>
  <c r="O12"/>
  <c r="L12"/>
  <c r="L20" s="1"/>
  <c r="F13"/>
  <c r="G13" s="1"/>
  <c r="R34" l="1"/>
  <c r="N34"/>
  <c r="N41" s="1"/>
  <c r="Q34"/>
  <c r="T34"/>
  <c r="P34"/>
  <c r="S34"/>
  <c r="O34"/>
  <c r="G36"/>
  <c r="O36" s="1"/>
  <c r="F37"/>
  <c r="G37" s="1"/>
  <c r="R13"/>
  <c r="N13"/>
  <c r="S13"/>
  <c r="M13"/>
  <c r="M20" s="1"/>
  <c r="P13"/>
  <c r="Q13"/>
  <c r="T13"/>
  <c r="O13"/>
  <c r="F14"/>
  <c r="G14" s="1"/>
  <c r="Q35" l="1"/>
  <c r="O35"/>
  <c r="O41" s="1"/>
  <c r="R35"/>
  <c r="S35"/>
  <c r="P35"/>
  <c r="T35"/>
  <c r="P37"/>
  <c r="F38"/>
  <c r="R14"/>
  <c r="O14"/>
  <c r="S14"/>
  <c r="N14"/>
  <c r="N20" s="1"/>
  <c r="Q14"/>
  <c r="T14"/>
  <c r="P14"/>
  <c r="F15"/>
  <c r="G15" s="1"/>
  <c r="S36" l="1"/>
  <c r="R36"/>
  <c r="Q36"/>
  <c r="T36"/>
  <c r="P36"/>
  <c r="P41" s="1"/>
  <c r="F39"/>
  <c r="G39" s="1"/>
  <c r="G38"/>
  <c r="Q38" s="1"/>
  <c r="T15"/>
  <c r="Q15"/>
  <c r="P15"/>
  <c r="R15"/>
  <c r="S15"/>
  <c r="O15"/>
  <c r="O20" s="1"/>
  <c r="F16"/>
  <c r="F40" l="1"/>
  <c r="G40" s="1"/>
  <c r="R39"/>
  <c r="G16"/>
  <c r="F17"/>
  <c r="S37" l="1"/>
  <c r="T37"/>
  <c r="Q37"/>
  <c r="Q41" s="1"/>
  <c r="R37"/>
  <c r="T40"/>
  <c r="S40"/>
  <c r="G17"/>
  <c r="F18"/>
  <c r="R16"/>
  <c r="P16"/>
  <c r="P20" s="1"/>
  <c r="S16"/>
  <c r="T16"/>
  <c r="Q16"/>
  <c r="T38" l="1"/>
  <c r="S38"/>
  <c r="R38"/>
  <c r="R41" s="1"/>
  <c r="G18"/>
  <c r="F19"/>
  <c r="G19" s="1"/>
  <c r="S17"/>
  <c r="T17"/>
  <c r="R17"/>
  <c r="Q17"/>
  <c r="Q20" s="1"/>
  <c r="T39" l="1"/>
  <c r="T41" s="1"/>
  <c r="S39"/>
  <c r="S41" s="1"/>
  <c r="T19"/>
  <c r="S19"/>
  <c r="S18"/>
  <c r="R18"/>
  <c r="R20" s="1"/>
  <c r="T18"/>
  <c r="S20" l="1"/>
  <c r="T20"/>
</calcChain>
</file>

<file path=xl/sharedStrings.xml><?xml version="1.0" encoding="utf-8"?>
<sst xmlns="http://schemas.openxmlformats.org/spreadsheetml/2006/main" count="61" uniqueCount="40">
  <si>
    <t>Initial Balance</t>
  </si>
  <si>
    <t>Grid size</t>
  </si>
  <si>
    <t>pips</t>
  </si>
  <si>
    <t>Martingala Mult</t>
  </si>
  <si>
    <t># Order</t>
  </si>
  <si>
    <t>Lots/order</t>
  </si>
  <si>
    <t>Cost Order if fails</t>
  </si>
  <si>
    <t>TOTAL COST</t>
  </si>
  <si>
    <t>MARTINGALA 1</t>
  </si>
  <si>
    <t>MARTINGALA 2</t>
  </si>
  <si>
    <t>MARTINGALA 3</t>
  </si>
  <si>
    <t>MARTINGALA 4</t>
  </si>
  <si>
    <t>MARTINGALA 5</t>
  </si>
  <si>
    <t>MARTINGALA 6</t>
  </si>
  <si>
    <t>MARTINGALA 7</t>
  </si>
  <si>
    <t>MARTINGALA 8</t>
  </si>
  <si>
    <t>MARTINGALA 9</t>
  </si>
  <si>
    <t>MARTINGALA 10</t>
  </si>
  <si>
    <t>MARTINGALA 11</t>
  </si>
  <si>
    <t>MARTINGALA 12</t>
  </si>
  <si>
    <t>MARTINGALA 13</t>
  </si>
  <si>
    <t>Contained DD with New Martingala</t>
  </si>
  <si>
    <t>TOTAL COST MARTINGALA</t>
  </si>
  <si>
    <t>TOTAL COST CONTAINED DD MARTINGALA</t>
  </si>
  <si>
    <t>Mart. 1</t>
  </si>
  <si>
    <t>Mart. 2</t>
  </si>
  <si>
    <t>Mart. 3</t>
  </si>
  <si>
    <t>Mart. 4</t>
  </si>
  <si>
    <t>Mart. 5</t>
  </si>
  <si>
    <t>Mart. 6</t>
  </si>
  <si>
    <t>Mart. 7</t>
  </si>
  <si>
    <t>Mart. 8</t>
  </si>
  <si>
    <t>Mart. 9</t>
  </si>
  <si>
    <t>Mart. 10</t>
  </si>
  <si>
    <t>Mart. 11</t>
  </si>
  <si>
    <t>Mart. 12</t>
  </si>
  <si>
    <t>Mart. 13</t>
  </si>
  <si>
    <t>Number of pairs</t>
  </si>
  <si>
    <t>Original Martingala</t>
  </si>
  <si>
    <t>Number of pairs traiding</t>
  </si>
</sst>
</file>

<file path=xl/styles.xml><?xml version="1.0" encoding="utf-8"?>
<styleSheet xmlns="http://schemas.openxmlformats.org/spreadsheetml/2006/main">
  <numFmts count="4">
    <numFmt numFmtId="164" formatCode="#,##0\ [$€-1];[Red]\-#,##0\ [$€-1]"/>
    <numFmt numFmtId="165" formatCode="_-* #,##0.0\ [$€-1]_-;\-* #,##0.0\ [$€-1]_-;_-* &quot;-&quot;??\ [$€-1]_-;_-@_-"/>
    <numFmt numFmtId="166" formatCode="_-* #,##0.0\ [$€-1]_-;\-* #,##0.0\ [$€-1]_-;_-* &quot;-&quot;?\ [$€-1]_-;_-@_-"/>
    <numFmt numFmtId="167" formatCode="_-* #,##0\ [$€-1]_-;\-* #,##0\ [$€-1]_-;_-* &quot;-&quot;??\ [$€-1]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65" fontId="1" fillId="0" borderId="0" xfId="0" applyNumberFormat="1" applyFont="1"/>
    <xf numFmtId="166" fontId="1" fillId="0" borderId="0" xfId="0" applyNumberFormat="1" applyFont="1"/>
    <xf numFmtId="0" fontId="5" fillId="0" borderId="0" xfId="0" applyFont="1"/>
    <xf numFmtId="165" fontId="3" fillId="0" borderId="0" xfId="0" applyNumberFormat="1" applyFont="1" applyAlignment="1">
      <alignment horizontal="right"/>
    </xf>
    <xf numFmtId="0" fontId="6" fillId="2" borderId="0" xfId="0" applyFont="1" applyFill="1"/>
    <xf numFmtId="0" fontId="7" fillId="0" borderId="0" xfId="0" applyFont="1"/>
    <xf numFmtId="166" fontId="3" fillId="0" borderId="0" xfId="0" applyNumberFormat="1" applyFont="1" applyFill="1"/>
    <xf numFmtId="167" fontId="7" fillId="0" borderId="0" xfId="0" applyNumberFormat="1" applyFont="1"/>
    <xf numFmtId="0" fontId="1" fillId="0" borderId="2" xfId="0" applyFont="1" applyBorder="1" applyAlignment="1">
      <alignment horizontal="center"/>
    </xf>
    <xf numFmtId="165" fontId="4" fillId="0" borderId="1" xfId="0" applyNumberFormat="1" applyFont="1" applyBorder="1" applyAlignment="1">
      <alignment horizontal="right"/>
    </xf>
    <xf numFmtId="166" fontId="5" fillId="0" borderId="1" xfId="0" applyNumberFormat="1" applyFont="1" applyFill="1" applyBorder="1"/>
    <xf numFmtId="166" fontId="5" fillId="3" borderId="1" xfId="0" applyNumberFormat="1" applyFont="1" applyFill="1" applyBorder="1"/>
    <xf numFmtId="2" fontId="1" fillId="0" borderId="0" xfId="0" applyNumberFormat="1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3"/>
  <sheetViews>
    <sheetView tabSelected="1" zoomScale="70" zoomScaleNormal="70" workbookViewId="0">
      <selection activeCell="I33" sqref="I33"/>
    </sheetView>
  </sheetViews>
  <sheetFormatPr baseColWidth="10" defaultColWidth="9.140625" defaultRowHeight="15"/>
  <cols>
    <col min="1" max="1" width="20.140625" bestFit="1" customWidth="1"/>
    <col min="2" max="2" width="11.28515625" bestFit="1" customWidth="1"/>
    <col min="4" max="4" width="4.85546875" customWidth="1"/>
    <col min="6" max="6" width="11.28515625" bestFit="1" customWidth="1"/>
    <col min="7" max="7" width="16.42578125" bestFit="1" customWidth="1"/>
    <col min="8" max="16" width="14.42578125" bestFit="1" customWidth="1"/>
    <col min="17" max="20" width="15.42578125" bestFit="1" customWidth="1"/>
    <col min="21" max="21" width="12.85546875" bestFit="1" customWidth="1"/>
  </cols>
  <sheetData>
    <row r="1" spans="1:21" ht="18.75">
      <c r="A1" s="13" t="s">
        <v>0</v>
      </c>
      <c r="B1" s="16">
        <v>1000</v>
      </c>
    </row>
    <row r="2" spans="1:21" ht="18.75">
      <c r="A2" s="13" t="s">
        <v>37</v>
      </c>
      <c r="B2" s="14">
        <v>5</v>
      </c>
    </row>
    <row r="3" spans="1:21" ht="18.75" hidden="1">
      <c r="A3" s="13"/>
      <c r="B3" s="16">
        <f>B1/B2</f>
        <v>200</v>
      </c>
    </row>
    <row r="4" spans="1:21" ht="19.5">
      <c r="A4" s="13" t="s">
        <v>1</v>
      </c>
      <c r="B4" s="14">
        <v>15</v>
      </c>
      <c r="C4" s="14" t="s">
        <v>2</v>
      </c>
      <c r="H4" s="22" t="s">
        <v>38</v>
      </c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spans="1:21" ht="18.75">
      <c r="A5" s="13" t="s">
        <v>3</v>
      </c>
      <c r="B5" s="14">
        <v>1.5</v>
      </c>
      <c r="C5" s="14"/>
      <c r="H5" t="s">
        <v>8</v>
      </c>
      <c r="I5" t="s">
        <v>9</v>
      </c>
      <c r="J5" t="s">
        <v>10</v>
      </c>
      <c r="K5" t="s">
        <v>11</v>
      </c>
      <c r="L5" t="s">
        <v>12</v>
      </c>
      <c r="M5" t="s">
        <v>13</v>
      </c>
      <c r="N5" t="s">
        <v>14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  <c r="T5" t="s">
        <v>20</v>
      </c>
    </row>
    <row r="6" spans="1:21" ht="15.75">
      <c r="A6" s="11"/>
      <c r="B6" s="11"/>
      <c r="C6" s="11"/>
      <c r="E6" t="s">
        <v>4</v>
      </c>
      <c r="F6" t="s">
        <v>5</v>
      </c>
      <c r="G6" t="s">
        <v>6</v>
      </c>
      <c r="H6">
        <v>1</v>
      </c>
      <c r="I6">
        <v>2</v>
      </c>
      <c r="J6">
        <v>3</v>
      </c>
      <c r="K6">
        <v>4</v>
      </c>
      <c r="L6">
        <v>5</v>
      </c>
      <c r="M6">
        <v>6</v>
      </c>
      <c r="N6">
        <v>7</v>
      </c>
      <c r="O6">
        <v>8</v>
      </c>
      <c r="P6">
        <v>9</v>
      </c>
      <c r="Q6">
        <v>10</v>
      </c>
      <c r="R6">
        <v>11</v>
      </c>
      <c r="S6">
        <v>12</v>
      </c>
      <c r="T6">
        <v>13</v>
      </c>
      <c r="U6">
        <v>14</v>
      </c>
    </row>
    <row r="7" spans="1:21">
      <c r="E7">
        <v>1</v>
      </c>
      <c r="F7" s="2">
        <v>0.01</v>
      </c>
      <c r="G7" s="9">
        <f t="shared" ref="G7:G19" si="0">F7*$B$4*10</f>
        <v>1.5</v>
      </c>
      <c r="H7" s="10">
        <f>$G$7*$I$6</f>
        <v>3</v>
      </c>
      <c r="I7" s="10">
        <f>G7*$J$6</f>
        <v>4.5</v>
      </c>
      <c r="J7" s="10">
        <f>G7*$K$6</f>
        <v>6</v>
      </c>
      <c r="K7" s="10">
        <f>G7*$L$6</f>
        <v>7.5</v>
      </c>
      <c r="L7" s="10">
        <f>G7*$M$6</f>
        <v>9</v>
      </c>
      <c r="M7" s="10">
        <f>G7*$N$6</f>
        <v>10.5</v>
      </c>
      <c r="N7" s="10">
        <f>G7*$O$6</f>
        <v>12</v>
      </c>
      <c r="O7" s="10">
        <f>$G$7*P6</f>
        <v>13.5</v>
      </c>
      <c r="P7" s="10">
        <f t="shared" ref="P7:T7" si="1">$G$7*Q6</f>
        <v>15</v>
      </c>
      <c r="Q7" s="10">
        <f t="shared" si="1"/>
        <v>16.5</v>
      </c>
      <c r="R7" s="10">
        <f t="shared" si="1"/>
        <v>18</v>
      </c>
      <c r="S7" s="10">
        <f t="shared" si="1"/>
        <v>19.5</v>
      </c>
      <c r="T7" s="10">
        <f t="shared" si="1"/>
        <v>21</v>
      </c>
    </row>
    <row r="8" spans="1:21">
      <c r="E8">
        <v>2</v>
      </c>
      <c r="F8" s="2">
        <f t="shared" ref="F8:F19" si="2">F7*$B$5</f>
        <v>1.4999999999999999E-2</v>
      </c>
      <c r="G8" s="3">
        <f t="shared" si="0"/>
        <v>2.25</v>
      </c>
      <c r="H8" s="10">
        <f>G8*$H$6</f>
        <v>2.25</v>
      </c>
      <c r="I8" s="10">
        <f t="shared" ref="I8:T8" si="3">$G$8*I6</f>
        <v>4.5</v>
      </c>
      <c r="J8" s="10">
        <f t="shared" si="3"/>
        <v>6.75</v>
      </c>
      <c r="K8" s="10">
        <f t="shared" si="3"/>
        <v>9</v>
      </c>
      <c r="L8" s="10">
        <f t="shared" si="3"/>
        <v>11.25</v>
      </c>
      <c r="M8" s="10">
        <f t="shared" si="3"/>
        <v>13.5</v>
      </c>
      <c r="N8" s="10">
        <f t="shared" si="3"/>
        <v>15.75</v>
      </c>
      <c r="O8" s="10">
        <f t="shared" si="3"/>
        <v>18</v>
      </c>
      <c r="P8" s="10">
        <f t="shared" si="3"/>
        <v>20.25</v>
      </c>
      <c r="Q8" s="10">
        <f t="shared" si="3"/>
        <v>22.5</v>
      </c>
      <c r="R8" s="10">
        <f t="shared" si="3"/>
        <v>24.75</v>
      </c>
      <c r="S8" s="10">
        <f t="shared" si="3"/>
        <v>27</v>
      </c>
      <c r="T8" s="10">
        <f t="shared" si="3"/>
        <v>29.25</v>
      </c>
    </row>
    <row r="9" spans="1:21">
      <c r="E9">
        <v>3</v>
      </c>
      <c r="F9" s="2">
        <f t="shared" si="2"/>
        <v>2.2499999999999999E-2</v>
      </c>
      <c r="G9" s="3">
        <f t="shared" si="0"/>
        <v>3.3749999999999996</v>
      </c>
      <c r="H9" s="4"/>
      <c r="I9" s="10">
        <f>G9</f>
        <v>3.3749999999999996</v>
      </c>
      <c r="J9" s="10">
        <f>$G$9*I6</f>
        <v>6.7499999999999991</v>
      </c>
      <c r="K9" s="10">
        <f>$G$9*J6</f>
        <v>10.124999999999998</v>
      </c>
      <c r="L9" s="10">
        <f t="shared" ref="L9:T9" si="4">$G$9*K6</f>
        <v>13.499999999999998</v>
      </c>
      <c r="M9" s="10">
        <f t="shared" si="4"/>
        <v>16.874999999999996</v>
      </c>
      <c r="N9" s="10">
        <f t="shared" si="4"/>
        <v>20.249999999999996</v>
      </c>
      <c r="O9" s="10">
        <f t="shared" si="4"/>
        <v>23.624999999999996</v>
      </c>
      <c r="P9" s="10">
        <f t="shared" si="4"/>
        <v>26.999999999999996</v>
      </c>
      <c r="Q9" s="10">
        <f t="shared" si="4"/>
        <v>30.374999999999996</v>
      </c>
      <c r="R9" s="10">
        <f t="shared" si="4"/>
        <v>33.749999999999993</v>
      </c>
      <c r="S9" s="10">
        <f t="shared" si="4"/>
        <v>37.124999999999993</v>
      </c>
      <c r="T9" s="10">
        <f t="shared" si="4"/>
        <v>40.499999999999993</v>
      </c>
    </row>
    <row r="10" spans="1:21">
      <c r="E10">
        <v>4</v>
      </c>
      <c r="F10" s="2">
        <f t="shared" si="2"/>
        <v>3.3750000000000002E-2</v>
      </c>
      <c r="G10" s="3">
        <f t="shared" si="0"/>
        <v>5.0625000000000009</v>
      </c>
      <c r="H10" s="4"/>
      <c r="I10" s="4"/>
      <c r="J10" s="10">
        <f>G10</f>
        <v>5.0625000000000009</v>
      </c>
      <c r="K10" s="10">
        <f>$G$10*I6</f>
        <v>10.125000000000002</v>
      </c>
      <c r="L10" s="10">
        <f t="shared" ref="L10:P10" si="5">$G$10*J6</f>
        <v>15.187500000000004</v>
      </c>
      <c r="M10" s="10">
        <f>$G$10*K6</f>
        <v>20.250000000000004</v>
      </c>
      <c r="N10" s="10">
        <f t="shared" si="5"/>
        <v>25.312500000000004</v>
      </c>
      <c r="O10" s="10">
        <f t="shared" si="5"/>
        <v>30.375000000000007</v>
      </c>
      <c r="P10" s="10">
        <f t="shared" si="5"/>
        <v>35.437500000000007</v>
      </c>
      <c r="Q10" s="10">
        <f t="shared" ref="Q10" si="6">$G$10*O6</f>
        <v>40.500000000000007</v>
      </c>
      <c r="R10" s="10">
        <f t="shared" ref="R10" si="7">$G$10*P6</f>
        <v>45.562500000000007</v>
      </c>
      <c r="S10" s="10">
        <f t="shared" ref="S10" si="8">$G$10*Q6</f>
        <v>50.625000000000007</v>
      </c>
      <c r="T10" s="10">
        <f t="shared" ref="T10" si="9">$G$10*R6</f>
        <v>55.687500000000007</v>
      </c>
    </row>
    <row r="11" spans="1:21">
      <c r="E11" s="5">
        <v>5</v>
      </c>
      <c r="F11" s="2">
        <f t="shared" si="2"/>
        <v>5.0625000000000003E-2</v>
      </c>
      <c r="G11" s="3">
        <f t="shared" si="0"/>
        <v>7.59375</v>
      </c>
      <c r="H11" s="4"/>
      <c r="I11" s="4"/>
      <c r="J11" s="4"/>
      <c r="K11" s="10">
        <f>G11</f>
        <v>7.59375</v>
      </c>
      <c r="L11" s="10">
        <f>$G$11*I6</f>
        <v>15.1875</v>
      </c>
      <c r="M11" s="10">
        <f t="shared" ref="M11:P11" si="10">$G$11*J6</f>
        <v>22.78125</v>
      </c>
      <c r="N11" s="10">
        <f t="shared" si="10"/>
        <v>30.375</v>
      </c>
      <c r="O11" s="10">
        <f t="shared" si="10"/>
        <v>37.96875</v>
      </c>
      <c r="P11" s="10">
        <f t="shared" si="10"/>
        <v>45.5625</v>
      </c>
      <c r="Q11" s="10">
        <f t="shared" ref="Q11" si="11">$G$11*N6</f>
        <v>53.15625</v>
      </c>
      <c r="R11" s="10">
        <f t="shared" ref="R11" si="12">$G$11*O6</f>
        <v>60.75</v>
      </c>
      <c r="S11" s="10">
        <f t="shared" ref="S11" si="13">$G$11*P6</f>
        <v>68.34375</v>
      </c>
      <c r="T11" s="10">
        <f t="shared" ref="T11" si="14">$G$11*Q6</f>
        <v>75.9375</v>
      </c>
    </row>
    <row r="12" spans="1:21">
      <c r="E12">
        <v>6</v>
      </c>
      <c r="F12" s="2">
        <f t="shared" si="2"/>
        <v>7.5937500000000005E-2</v>
      </c>
      <c r="G12" s="3">
        <f t="shared" si="0"/>
        <v>11.390625</v>
      </c>
      <c r="H12" s="4"/>
      <c r="I12" s="4"/>
      <c r="J12" s="4"/>
      <c r="K12" s="4"/>
      <c r="L12" s="10">
        <f>G12</f>
        <v>11.390625</v>
      </c>
      <c r="M12" s="10">
        <f>$G$12*I6</f>
        <v>22.78125</v>
      </c>
      <c r="N12" s="10">
        <f t="shared" ref="N12:P12" si="15">$G$12*J6</f>
        <v>34.171875</v>
      </c>
      <c r="O12" s="10">
        <f t="shared" si="15"/>
        <v>45.5625</v>
      </c>
      <c r="P12" s="10">
        <f t="shared" si="15"/>
        <v>56.953125</v>
      </c>
      <c r="Q12" s="10">
        <f t="shared" ref="Q12" si="16">$G$12*M6</f>
        <v>68.34375</v>
      </c>
      <c r="R12" s="10">
        <f t="shared" ref="R12" si="17">$G$12*N6</f>
        <v>79.734375</v>
      </c>
      <c r="S12" s="10">
        <f t="shared" ref="S12" si="18">$G$12*O6</f>
        <v>91.125</v>
      </c>
      <c r="T12" s="10">
        <f t="shared" ref="T12" si="19">$G$12*P6</f>
        <v>102.515625</v>
      </c>
    </row>
    <row r="13" spans="1:21">
      <c r="E13">
        <v>7</v>
      </c>
      <c r="F13" s="2">
        <f t="shared" si="2"/>
        <v>0.11390625000000001</v>
      </c>
      <c r="G13" s="3">
        <f t="shared" si="0"/>
        <v>17.0859375</v>
      </c>
      <c r="H13" s="4"/>
      <c r="I13" s="4"/>
      <c r="J13" s="4"/>
      <c r="K13" s="4"/>
      <c r="L13" s="4"/>
      <c r="M13" s="10">
        <f>G13</f>
        <v>17.0859375</v>
      </c>
      <c r="N13" s="10">
        <f>$G$13*I6</f>
        <v>34.171875</v>
      </c>
      <c r="O13" s="10">
        <f t="shared" ref="O13:P13" si="20">$G$13*J6</f>
        <v>51.2578125</v>
      </c>
      <c r="P13" s="10">
        <f t="shared" si="20"/>
        <v>68.34375</v>
      </c>
      <c r="Q13" s="10">
        <f t="shared" ref="Q13" si="21">$G$13*L6</f>
        <v>85.4296875</v>
      </c>
      <c r="R13" s="10">
        <f t="shared" ref="R13" si="22">$G$13*M6</f>
        <v>102.515625</v>
      </c>
      <c r="S13" s="10">
        <f t="shared" ref="S13" si="23">$G$13*N6</f>
        <v>119.6015625</v>
      </c>
      <c r="T13" s="10">
        <f t="shared" ref="T13" si="24">$G$13*O6</f>
        <v>136.6875</v>
      </c>
    </row>
    <row r="14" spans="1:21">
      <c r="E14">
        <v>8</v>
      </c>
      <c r="F14" s="2">
        <f t="shared" si="2"/>
        <v>0.17085937500000004</v>
      </c>
      <c r="G14" s="3">
        <f t="shared" si="0"/>
        <v>25.628906250000007</v>
      </c>
      <c r="H14" s="4"/>
      <c r="I14" s="4"/>
      <c r="J14" s="4"/>
      <c r="K14" s="4"/>
      <c r="L14" s="4"/>
      <c r="M14" s="4"/>
      <c r="N14" s="10">
        <f>G14</f>
        <v>25.628906250000007</v>
      </c>
      <c r="O14" s="10">
        <f>$G$14*I6</f>
        <v>51.257812500000014</v>
      </c>
      <c r="P14" s="10">
        <f>$G$14*J6</f>
        <v>76.886718750000028</v>
      </c>
      <c r="Q14" s="10">
        <f t="shared" ref="Q14:T14" si="25">$G$14*K6</f>
        <v>102.51562500000003</v>
      </c>
      <c r="R14" s="10">
        <f t="shared" si="25"/>
        <v>128.14453125000003</v>
      </c>
      <c r="S14" s="10">
        <f t="shared" si="25"/>
        <v>153.77343750000006</v>
      </c>
      <c r="T14" s="10">
        <f t="shared" si="25"/>
        <v>179.40234375000006</v>
      </c>
    </row>
    <row r="15" spans="1:21">
      <c r="E15">
        <v>9</v>
      </c>
      <c r="F15" s="2">
        <f t="shared" si="2"/>
        <v>0.25628906250000005</v>
      </c>
      <c r="G15" s="3">
        <f t="shared" si="0"/>
        <v>38.443359375000007</v>
      </c>
      <c r="H15" s="4"/>
      <c r="I15" s="4"/>
      <c r="J15" s="4"/>
      <c r="K15" s="4"/>
      <c r="L15" s="4"/>
      <c r="M15" s="4"/>
      <c r="N15" s="4"/>
      <c r="O15" s="10">
        <f>G15</f>
        <v>38.443359375000007</v>
      </c>
      <c r="P15" s="10">
        <f>$G$15*I6</f>
        <v>76.886718750000014</v>
      </c>
      <c r="Q15" s="10">
        <f t="shared" ref="Q15:T15" si="26">$G$15*J6</f>
        <v>115.33007812500003</v>
      </c>
      <c r="R15" s="10">
        <f t="shared" si="26"/>
        <v>153.77343750000003</v>
      </c>
      <c r="S15" s="10">
        <f t="shared" si="26"/>
        <v>192.21679687500003</v>
      </c>
      <c r="T15" s="10">
        <f t="shared" si="26"/>
        <v>230.66015625000006</v>
      </c>
    </row>
    <row r="16" spans="1:21">
      <c r="E16">
        <v>10</v>
      </c>
      <c r="F16" s="2">
        <f t="shared" si="2"/>
        <v>0.38443359375000008</v>
      </c>
      <c r="G16" s="3">
        <f t="shared" si="0"/>
        <v>57.665039062500014</v>
      </c>
      <c r="H16" s="4"/>
      <c r="I16" s="4"/>
      <c r="J16" s="4"/>
      <c r="K16" s="4"/>
      <c r="L16" s="4"/>
      <c r="M16" s="4"/>
      <c r="N16" s="4"/>
      <c r="O16" s="4"/>
      <c r="P16" s="10">
        <f>G16</f>
        <v>57.665039062500014</v>
      </c>
      <c r="Q16" s="10">
        <f>$G$16*I6</f>
        <v>115.33007812500003</v>
      </c>
      <c r="R16" s="10">
        <f t="shared" ref="R16:T16" si="27">$G$16*J6</f>
        <v>172.99511718750006</v>
      </c>
      <c r="S16" s="10">
        <f t="shared" si="27"/>
        <v>230.66015625000006</v>
      </c>
      <c r="T16" s="10">
        <f t="shared" si="27"/>
        <v>288.32519531250006</v>
      </c>
    </row>
    <row r="17" spans="2:21">
      <c r="E17">
        <v>11</v>
      </c>
      <c r="F17" s="2">
        <f t="shared" si="2"/>
        <v>0.57665039062500012</v>
      </c>
      <c r="G17" s="3">
        <f t="shared" si="0"/>
        <v>86.497558593750028</v>
      </c>
      <c r="H17" s="4"/>
      <c r="I17" s="4"/>
      <c r="J17" s="4"/>
      <c r="K17" s="4"/>
      <c r="L17" s="4"/>
      <c r="M17" s="4"/>
      <c r="N17" s="4"/>
      <c r="O17" s="4"/>
      <c r="P17" s="4"/>
      <c r="Q17" s="10">
        <f>G17</f>
        <v>86.497558593750028</v>
      </c>
      <c r="R17" s="10">
        <f>$G$17*I6</f>
        <v>172.99511718750006</v>
      </c>
      <c r="S17" s="10">
        <f t="shared" ref="S17:T17" si="28">$G$17*J6</f>
        <v>259.49267578125011</v>
      </c>
      <c r="T17" s="10">
        <f t="shared" si="28"/>
        <v>345.99023437500011</v>
      </c>
    </row>
    <row r="18" spans="2:21">
      <c r="E18">
        <v>12</v>
      </c>
      <c r="F18" s="2">
        <f t="shared" si="2"/>
        <v>0.86497558593750012</v>
      </c>
      <c r="G18" s="3">
        <f t="shared" si="0"/>
        <v>129.746337890625</v>
      </c>
      <c r="H18" s="4"/>
      <c r="I18" s="4"/>
      <c r="J18" s="4"/>
      <c r="K18" s="4"/>
      <c r="L18" s="4"/>
      <c r="M18" s="4"/>
      <c r="N18" s="4"/>
      <c r="O18" s="4"/>
      <c r="P18" s="4"/>
      <c r="Q18" s="5"/>
      <c r="R18" s="9">
        <f>G18</f>
        <v>129.746337890625</v>
      </c>
      <c r="S18" s="10">
        <f>$G$18*I6</f>
        <v>259.49267578125</v>
      </c>
      <c r="T18" s="10">
        <f>$G$18*J6</f>
        <v>389.239013671875</v>
      </c>
    </row>
    <row r="19" spans="2:21">
      <c r="E19">
        <v>13</v>
      </c>
      <c r="F19" s="2">
        <f t="shared" si="2"/>
        <v>1.2974633789062502</v>
      </c>
      <c r="G19" s="3">
        <f t="shared" si="0"/>
        <v>194.61950683593753</v>
      </c>
      <c r="H19" s="4"/>
      <c r="I19" s="4"/>
      <c r="J19" s="4"/>
      <c r="K19" s="4"/>
      <c r="L19" s="4"/>
      <c r="M19" s="4"/>
      <c r="N19" s="4"/>
      <c r="O19" s="4"/>
      <c r="P19" s="4"/>
      <c r="Q19" s="5"/>
      <c r="R19" s="5"/>
      <c r="S19" s="9">
        <f>G19</f>
        <v>194.61950683593753</v>
      </c>
      <c r="T19" s="10">
        <f>G19*I6</f>
        <v>389.23901367187506</v>
      </c>
    </row>
    <row r="20" spans="2:21" ht="19.5">
      <c r="F20" s="2"/>
      <c r="G20" s="12" t="s">
        <v>7</v>
      </c>
      <c r="H20" s="15">
        <f>SUM(H7:H19)</f>
        <v>5.25</v>
      </c>
      <c r="I20" s="15">
        <f t="shared" ref="I20:T20" si="29">SUM(I7:I19)</f>
        <v>12.375</v>
      </c>
      <c r="J20" s="15">
        <f t="shared" si="29"/>
        <v>24.5625</v>
      </c>
      <c r="K20" s="15">
        <f t="shared" si="29"/>
        <v>44.34375</v>
      </c>
      <c r="L20" s="15">
        <f t="shared" si="29"/>
        <v>75.515625</v>
      </c>
      <c r="M20" s="15">
        <f t="shared" si="29"/>
        <v>123.7734375</v>
      </c>
      <c r="N20" s="15">
        <f t="shared" si="29"/>
        <v>197.66015625</v>
      </c>
      <c r="O20" s="15">
        <f t="shared" si="29"/>
        <v>309.990234375</v>
      </c>
      <c r="P20" s="15">
        <f t="shared" si="29"/>
        <v>479.9853515625</v>
      </c>
      <c r="Q20" s="15">
        <f t="shared" si="29"/>
        <v>736.47802734375</v>
      </c>
      <c r="R20" s="15">
        <f t="shared" si="29"/>
        <v>1122.717041015625</v>
      </c>
      <c r="S20" s="15">
        <f t="shared" si="29"/>
        <v>1703.5755615234375</v>
      </c>
      <c r="T20" s="15">
        <f t="shared" si="29"/>
        <v>2284.43408203125</v>
      </c>
    </row>
    <row r="21" spans="2:21">
      <c r="F21" s="2"/>
      <c r="G21" s="3"/>
      <c r="H21" s="4"/>
      <c r="I21" s="4"/>
      <c r="J21" s="4"/>
      <c r="K21" s="4"/>
      <c r="L21" s="4"/>
      <c r="M21" s="4"/>
      <c r="N21" s="4"/>
      <c r="O21" s="4"/>
      <c r="P21" s="4"/>
    </row>
    <row r="22" spans="2:21">
      <c r="F22" s="2"/>
      <c r="G22" s="3"/>
      <c r="H22" s="4"/>
      <c r="I22" s="4"/>
      <c r="J22" s="4"/>
      <c r="K22" s="4"/>
      <c r="L22" s="4"/>
      <c r="M22" s="4"/>
      <c r="N22" s="4"/>
      <c r="O22" s="4"/>
      <c r="P22" s="4"/>
    </row>
    <row r="24" spans="2:21">
      <c r="B24" s="1"/>
    </row>
    <row r="25" spans="2:21" ht="19.5">
      <c r="G25" s="7"/>
      <c r="H25" s="22" t="s">
        <v>21</v>
      </c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</row>
    <row r="26" spans="2:21">
      <c r="H26" t="s">
        <v>8</v>
      </c>
      <c r="I26" t="s">
        <v>9</v>
      </c>
      <c r="J26" t="s">
        <v>10</v>
      </c>
      <c r="K26" t="s">
        <v>11</v>
      </c>
      <c r="L26" t="s">
        <v>12</v>
      </c>
      <c r="M26" t="s">
        <v>13</v>
      </c>
      <c r="N26" t="s">
        <v>14</v>
      </c>
      <c r="O26" t="s">
        <v>15</v>
      </c>
      <c r="P26" t="s">
        <v>16</v>
      </c>
      <c r="Q26" t="s">
        <v>17</v>
      </c>
      <c r="R26" t="s">
        <v>18</v>
      </c>
      <c r="S26" t="s">
        <v>19</v>
      </c>
      <c r="T26" t="s">
        <v>20</v>
      </c>
    </row>
    <row r="27" spans="2:21">
      <c r="E27" t="s">
        <v>4</v>
      </c>
      <c r="F27" t="s">
        <v>5</v>
      </c>
      <c r="G27" t="s">
        <v>6</v>
      </c>
      <c r="H27">
        <v>1</v>
      </c>
      <c r="I27">
        <v>2</v>
      </c>
      <c r="J27">
        <v>3</v>
      </c>
      <c r="K27">
        <v>4</v>
      </c>
      <c r="L27">
        <v>5</v>
      </c>
      <c r="M27">
        <v>6</v>
      </c>
      <c r="N27">
        <v>7</v>
      </c>
      <c r="O27">
        <v>8</v>
      </c>
      <c r="P27">
        <v>9</v>
      </c>
      <c r="Q27">
        <v>10</v>
      </c>
      <c r="R27">
        <v>11</v>
      </c>
      <c r="S27">
        <v>12</v>
      </c>
      <c r="T27">
        <v>13</v>
      </c>
      <c r="U27">
        <v>14</v>
      </c>
    </row>
    <row r="28" spans="2:21">
      <c r="D28" s="8"/>
      <c r="E28">
        <v>1</v>
      </c>
      <c r="F28" s="2">
        <v>0.01</v>
      </c>
      <c r="G28" s="21">
        <f>F28*$B$4*10</f>
        <v>1.5</v>
      </c>
      <c r="H28" s="21">
        <f>$G$7*$I$6</f>
        <v>3</v>
      </c>
      <c r="I28" s="21">
        <f>G28*$J$6</f>
        <v>4.5</v>
      </c>
      <c r="J28" s="21">
        <f>G28*$K$6</f>
        <v>6</v>
      </c>
      <c r="K28" s="21">
        <f>G28*$L$6</f>
        <v>7.5</v>
      </c>
      <c r="L28" s="21">
        <f>G28*$M$6</f>
        <v>9</v>
      </c>
      <c r="M28" s="21">
        <f>G28*$N$6</f>
        <v>10.5</v>
      </c>
      <c r="N28" s="21">
        <f>G28*O27</f>
        <v>12</v>
      </c>
      <c r="O28" s="21">
        <f t="shared" ref="O28:T28" si="30">H28*P27</f>
        <v>27</v>
      </c>
      <c r="P28" s="21">
        <f t="shared" si="30"/>
        <v>45</v>
      </c>
      <c r="Q28" s="21">
        <f t="shared" si="30"/>
        <v>66</v>
      </c>
      <c r="R28" s="21">
        <f t="shared" si="30"/>
        <v>90</v>
      </c>
      <c r="S28" s="21">
        <f t="shared" si="30"/>
        <v>117</v>
      </c>
      <c r="T28" s="21">
        <f t="shared" si="30"/>
        <v>147</v>
      </c>
    </row>
    <row r="29" spans="2:21">
      <c r="D29" s="8"/>
      <c r="E29">
        <v>2</v>
      </c>
      <c r="F29" s="2">
        <f t="shared" ref="F29:F40" si="31">F28*$B$5</f>
        <v>1.4999999999999999E-2</v>
      </c>
      <c r="G29" s="2">
        <f>-F29*$B$4*10</f>
        <v>-2.25</v>
      </c>
      <c r="H29" s="21">
        <f>G29*$H$6</f>
        <v>-2.25</v>
      </c>
      <c r="I29" s="21">
        <f>-$G$8*I27</f>
        <v>-4.5</v>
      </c>
      <c r="J29" s="21">
        <f t="shared" ref="J29:T29" si="32">-$G$8*J27</f>
        <v>-6.75</v>
      </c>
      <c r="K29" s="21">
        <f t="shared" si="32"/>
        <v>-9</v>
      </c>
      <c r="L29" s="21">
        <f t="shared" si="32"/>
        <v>-11.25</v>
      </c>
      <c r="M29" s="21">
        <f t="shared" si="32"/>
        <v>-13.5</v>
      </c>
      <c r="N29" s="21">
        <f t="shared" si="32"/>
        <v>-15.75</v>
      </c>
      <c r="O29" s="21">
        <f t="shared" si="32"/>
        <v>-18</v>
      </c>
      <c r="P29" s="21">
        <f t="shared" si="32"/>
        <v>-20.25</v>
      </c>
      <c r="Q29" s="21">
        <f t="shared" si="32"/>
        <v>-22.5</v>
      </c>
      <c r="R29" s="21">
        <f t="shared" si="32"/>
        <v>-24.75</v>
      </c>
      <c r="S29" s="21">
        <f t="shared" si="32"/>
        <v>-27</v>
      </c>
      <c r="T29" s="21">
        <f t="shared" si="32"/>
        <v>-29.25</v>
      </c>
    </row>
    <row r="30" spans="2:21">
      <c r="D30" s="8"/>
      <c r="E30">
        <v>3</v>
      </c>
      <c r="F30" s="2">
        <f t="shared" si="31"/>
        <v>2.2499999999999999E-2</v>
      </c>
      <c r="G30" s="2">
        <f>F30*$B$4*10</f>
        <v>3.3749999999999996</v>
      </c>
      <c r="H30" s="2"/>
      <c r="I30" s="21">
        <f>G30</f>
        <v>3.3749999999999996</v>
      </c>
      <c r="J30" s="21">
        <f>$G$9*I27</f>
        <v>6.7499999999999991</v>
      </c>
      <c r="K30" s="21">
        <f>$G$9*J27</f>
        <v>10.124999999999998</v>
      </c>
      <c r="L30" s="21">
        <f t="shared" ref="L30:T30" si="33">$G$9*K27</f>
        <v>13.499999999999998</v>
      </c>
      <c r="M30" s="21">
        <f t="shared" si="33"/>
        <v>16.874999999999996</v>
      </c>
      <c r="N30" s="21">
        <f t="shared" si="33"/>
        <v>20.249999999999996</v>
      </c>
      <c r="O30" s="21">
        <f t="shared" si="33"/>
        <v>23.624999999999996</v>
      </c>
      <c r="P30" s="21">
        <f t="shared" si="33"/>
        <v>26.999999999999996</v>
      </c>
      <c r="Q30" s="21">
        <f t="shared" si="33"/>
        <v>30.374999999999996</v>
      </c>
      <c r="R30" s="21">
        <f t="shared" si="33"/>
        <v>33.749999999999993</v>
      </c>
      <c r="S30" s="21">
        <f t="shared" si="33"/>
        <v>37.124999999999993</v>
      </c>
      <c r="T30" s="21">
        <f t="shared" si="33"/>
        <v>40.499999999999993</v>
      </c>
    </row>
    <row r="31" spans="2:21">
      <c r="D31" s="8"/>
      <c r="E31">
        <v>4</v>
      </c>
      <c r="F31" s="2">
        <f t="shared" si="31"/>
        <v>3.3750000000000002E-2</v>
      </c>
      <c r="G31" s="2">
        <f>-F31*$B$4*10</f>
        <v>-5.0625000000000009</v>
      </c>
      <c r="H31" s="2"/>
      <c r="I31" s="2"/>
      <c r="J31" s="21">
        <f>G31</f>
        <v>-5.0625000000000009</v>
      </c>
      <c r="K31" s="21">
        <f>-$G$10*I27</f>
        <v>-10.125000000000002</v>
      </c>
      <c r="L31" s="21">
        <f t="shared" ref="L31:T31" si="34">-$G$10*J27</f>
        <v>-15.187500000000004</v>
      </c>
      <c r="M31" s="21">
        <f t="shared" si="34"/>
        <v>-20.250000000000004</v>
      </c>
      <c r="N31" s="21">
        <f t="shared" si="34"/>
        <v>-25.312500000000004</v>
      </c>
      <c r="O31" s="21">
        <f t="shared" si="34"/>
        <v>-30.375000000000007</v>
      </c>
      <c r="P31" s="21">
        <f t="shared" si="34"/>
        <v>-35.437500000000007</v>
      </c>
      <c r="Q31" s="21">
        <f t="shared" si="34"/>
        <v>-40.500000000000007</v>
      </c>
      <c r="R31" s="21">
        <f t="shared" si="34"/>
        <v>-45.562500000000007</v>
      </c>
      <c r="S31" s="21">
        <f t="shared" si="34"/>
        <v>-50.625000000000007</v>
      </c>
      <c r="T31" s="21">
        <f t="shared" si="34"/>
        <v>-55.687500000000007</v>
      </c>
    </row>
    <row r="32" spans="2:21">
      <c r="D32" s="8"/>
      <c r="E32" s="5">
        <v>5</v>
      </c>
      <c r="F32" s="2">
        <f t="shared" si="31"/>
        <v>5.0625000000000003E-2</v>
      </c>
      <c r="G32" s="2">
        <f>F32*$B$4*10</f>
        <v>7.59375</v>
      </c>
      <c r="H32" s="2"/>
      <c r="I32" s="2"/>
      <c r="J32" s="2"/>
      <c r="K32" s="21">
        <f>G32</f>
        <v>7.59375</v>
      </c>
      <c r="L32" s="21">
        <f>$G$11*I27</f>
        <v>15.1875</v>
      </c>
      <c r="M32" s="21">
        <f t="shared" ref="M32" si="35">$G$11*J27</f>
        <v>22.78125</v>
      </c>
      <c r="N32" s="21">
        <f t="shared" ref="N32" si="36">$G$11*K27</f>
        <v>30.375</v>
      </c>
      <c r="O32" s="21">
        <f t="shared" ref="O32" si="37">$G$11*L27</f>
        <v>37.96875</v>
      </c>
      <c r="P32" s="21">
        <f t="shared" ref="P32" si="38">$G$11*M27</f>
        <v>45.5625</v>
      </c>
      <c r="Q32" s="21">
        <f t="shared" ref="Q32" si="39">$G$11*N27</f>
        <v>53.15625</v>
      </c>
      <c r="R32" s="21">
        <f t="shared" ref="R32" si="40">$G$11*O27</f>
        <v>60.75</v>
      </c>
      <c r="S32" s="21">
        <f t="shared" ref="S32" si="41">$G$11*P27</f>
        <v>68.34375</v>
      </c>
      <c r="T32" s="21">
        <f t="shared" ref="T32" si="42">$G$11*Q27</f>
        <v>75.9375</v>
      </c>
    </row>
    <row r="33" spans="4:20">
      <c r="D33" s="8"/>
      <c r="E33">
        <v>6</v>
      </c>
      <c r="F33" s="2">
        <f t="shared" si="31"/>
        <v>7.5937500000000005E-2</v>
      </c>
      <c r="G33" s="2">
        <f>-F33*$B$4*10</f>
        <v>-11.390625</v>
      </c>
      <c r="H33" s="2"/>
      <c r="I33" s="2"/>
      <c r="J33" s="2"/>
      <c r="K33" s="2"/>
      <c r="L33" s="21">
        <f>G33</f>
        <v>-11.390625</v>
      </c>
      <c r="M33" s="21">
        <f>-$G$12*I27</f>
        <v>-22.78125</v>
      </c>
      <c r="N33" s="21">
        <f t="shared" ref="N33:T33" si="43">-$G$12*J27</f>
        <v>-34.171875</v>
      </c>
      <c r="O33" s="21">
        <f t="shared" si="43"/>
        <v>-45.5625</v>
      </c>
      <c r="P33" s="21">
        <f t="shared" si="43"/>
        <v>-56.953125</v>
      </c>
      <c r="Q33" s="21">
        <f t="shared" si="43"/>
        <v>-68.34375</v>
      </c>
      <c r="R33" s="21">
        <f t="shared" si="43"/>
        <v>-79.734375</v>
      </c>
      <c r="S33" s="21">
        <f t="shared" si="43"/>
        <v>-91.125</v>
      </c>
      <c r="T33" s="21">
        <f t="shared" si="43"/>
        <v>-102.515625</v>
      </c>
    </row>
    <row r="34" spans="4:20">
      <c r="D34" s="8"/>
      <c r="E34">
        <v>7</v>
      </c>
      <c r="F34" s="2">
        <f t="shared" si="31"/>
        <v>0.11390625000000001</v>
      </c>
      <c r="G34" s="2">
        <f>F34*$B$4*10</f>
        <v>17.0859375</v>
      </c>
      <c r="H34" s="2"/>
      <c r="I34" s="2"/>
      <c r="J34" s="2"/>
      <c r="K34" s="2"/>
      <c r="L34" s="2"/>
      <c r="M34" s="21">
        <f>G34</f>
        <v>17.0859375</v>
      </c>
      <c r="N34" s="21">
        <f>$G$13*I27</f>
        <v>34.171875</v>
      </c>
      <c r="O34" s="21">
        <f t="shared" ref="O34" si="44">$G$13*J27</f>
        <v>51.2578125</v>
      </c>
      <c r="P34" s="21">
        <f t="shared" ref="P34" si="45">$G$13*K27</f>
        <v>68.34375</v>
      </c>
      <c r="Q34" s="21">
        <f t="shared" ref="Q34" si="46">$G$13*L27</f>
        <v>85.4296875</v>
      </c>
      <c r="R34" s="21">
        <f t="shared" ref="R34" si="47">$G$13*M27</f>
        <v>102.515625</v>
      </c>
      <c r="S34" s="21">
        <f t="shared" ref="S34" si="48">$G$13*N27</f>
        <v>119.6015625</v>
      </c>
      <c r="T34" s="21">
        <f t="shared" ref="T34" si="49">$G$13*O27</f>
        <v>136.6875</v>
      </c>
    </row>
    <row r="35" spans="4:20">
      <c r="D35" s="8"/>
      <c r="E35">
        <v>8</v>
      </c>
      <c r="F35" s="2">
        <f t="shared" si="31"/>
        <v>0.17085937500000004</v>
      </c>
      <c r="G35" s="2">
        <f>-F35*$B$4*10</f>
        <v>-25.628906250000007</v>
      </c>
      <c r="H35" s="2"/>
      <c r="I35" s="2"/>
      <c r="J35" s="2"/>
      <c r="K35" s="2"/>
      <c r="L35" s="2"/>
      <c r="M35" s="2"/>
      <c r="N35" s="21">
        <f>G35</f>
        <v>-25.628906250000007</v>
      </c>
      <c r="O35" s="21">
        <f>-$G$14*I27</f>
        <v>-51.257812500000014</v>
      </c>
      <c r="P35" s="21">
        <f t="shared" ref="P35:T35" si="50">-$G$14*J27</f>
        <v>-76.886718750000028</v>
      </c>
      <c r="Q35" s="21">
        <f t="shared" si="50"/>
        <v>-102.51562500000003</v>
      </c>
      <c r="R35" s="21">
        <f t="shared" si="50"/>
        <v>-128.14453125000003</v>
      </c>
      <c r="S35" s="21">
        <f t="shared" si="50"/>
        <v>-153.77343750000006</v>
      </c>
      <c r="T35" s="21">
        <f t="shared" si="50"/>
        <v>-179.40234375000006</v>
      </c>
    </row>
    <row r="36" spans="4:20">
      <c r="D36" s="8"/>
      <c r="E36">
        <v>9</v>
      </c>
      <c r="F36" s="2">
        <f t="shared" si="31"/>
        <v>0.25628906250000005</v>
      </c>
      <c r="G36" s="2">
        <f>F36*$B$4*10</f>
        <v>38.443359375000007</v>
      </c>
      <c r="H36" s="2"/>
      <c r="I36" s="2"/>
      <c r="J36" s="2"/>
      <c r="K36" s="2"/>
      <c r="L36" s="2"/>
      <c r="M36" s="2"/>
      <c r="N36" s="2"/>
      <c r="O36" s="21">
        <f>G36</f>
        <v>38.443359375000007</v>
      </c>
      <c r="P36" s="21">
        <f>$G$15*I27</f>
        <v>76.886718750000014</v>
      </c>
      <c r="Q36" s="21">
        <f t="shared" ref="Q36" si="51">$G$15*J27</f>
        <v>115.33007812500003</v>
      </c>
      <c r="R36" s="21">
        <f t="shared" ref="R36" si="52">$G$15*K27</f>
        <v>153.77343750000003</v>
      </c>
      <c r="S36" s="21">
        <f t="shared" ref="S36" si="53">$G$15*L27</f>
        <v>192.21679687500003</v>
      </c>
      <c r="T36" s="21">
        <f t="shared" ref="T36" si="54">$G$15*M27</f>
        <v>230.66015625000006</v>
      </c>
    </row>
    <row r="37" spans="4:20">
      <c r="D37" s="8"/>
      <c r="E37">
        <v>10</v>
      </c>
      <c r="F37" s="2">
        <f t="shared" si="31"/>
        <v>0.38443359375000008</v>
      </c>
      <c r="G37" s="2">
        <f>-F37*$B$4*10</f>
        <v>-57.665039062500014</v>
      </c>
      <c r="H37" s="2"/>
      <c r="I37" s="2"/>
      <c r="J37" s="2"/>
      <c r="K37" s="2"/>
      <c r="L37" s="2"/>
      <c r="M37" s="2"/>
      <c r="N37" s="2"/>
      <c r="O37" s="2"/>
      <c r="P37" s="21">
        <f>G37</f>
        <v>-57.665039062500014</v>
      </c>
      <c r="Q37" s="21">
        <f>-$G$16*I27</f>
        <v>-115.33007812500003</v>
      </c>
      <c r="R37" s="21">
        <f t="shared" ref="R37:T37" si="55">-$G$16*J27</f>
        <v>-172.99511718750006</v>
      </c>
      <c r="S37" s="21">
        <f t="shared" si="55"/>
        <v>-230.66015625000006</v>
      </c>
      <c r="T37" s="21">
        <f t="shared" si="55"/>
        <v>-288.32519531250006</v>
      </c>
    </row>
    <row r="38" spans="4:20">
      <c r="D38" s="8"/>
      <c r="E38">
        <v>11</v>
      </c>
      <c r="F38" s="2">
        <f t="shared" si="31"/>
        <v>0.57665039062500012</v>
      </c>
      <c r="G38" s="2">
        <f>F38*$B$4*10</f>
        <v>86.497558593750028</v>
      </c>
      <c r="H38" s="2"/>
      <c r="I38" s="2"/>
      <c r="J38" s="2"/>
      <c r="K38" s="2"/>
      <c r="L38" s="2"/>
      <c r="M38" s="2"/>
      <c r="N38" s="2"/>
      <c r="O38" s="2"/>
      <c r="P38" s="2"/>
      <c r="Q38" s="21">
        <f>G38</f>
        <v>86.497558593750028</v>
      </c>
      <c r="R38" s="21">
        <f>$G$17*I27</f>
        <v>172.99511718750006</v>
      </c>
      <c r="S38" s="21">
        <f t="shared" ref="S38" si="56">$G$17*J27</f>
        <v>259.49267578125011</v>
      </c>
      <c r="T38" s="21">
        <f t="shared" ref="T38" si="57">$G$17*K27</f>
        <v>345.99023437500011</v>
      </c>
    </row>
    <row r="39" spans="4:20">
      <c r="D39" s="8"/>
      <c r="E39">
        <v>12</v>
      </c>
      <c r="F39" s="2">
        <f t="shared" si="31"/>
        <v>0.86497558593750012</v>
      </c>
      <c r="G39" s="2">
        <f>-F39*$B$4*10</f>
        <v>-129.746337890625</v>
      </c>
      <c r="H39" s="2"/>
      <c r="I39" s="2"/>
      <c r="J39" s="2"/>
      <c r="K39" s="2"/>
      <c r="L39" s="2"/>
      <c r="M39" s="2"/>
      <c r="N39" s="2"/>
      <c r="O39" s="2"/>
      <c r="P39" s="2"/>
      <c r="Q39" s="21"/>
      <c r="R39" s="21">
        <f>G39</f>
        <v>-129.746337890625</v>
      </c>
      <c r="S39" s="21">
        <f>-$G$18*I27</f>
        <v>-259.49267578125</v>
      </c>
      <c r="T39" s="21">
        <f>-$G$18*J27</f>
        <v>-389.239013671875</v>
      </c>
    </row>
    <row r="40" spans="4:20">
      <c r="D40" s="8"/>
      <c r="E40">
        <v>13</v>
      </c>
      <c r="F40" s="2">
        <f t="shared" si="31"/>
        <v>1.2974633789062502</v>
      </c>
      <c r="G40" s="2">
        <f>F40*$B$4*10</f>
        <v>194.61950683593753</v>
      </c>
      <c r="H40" s="2"/>
      <c r="I40" s="2"/>
      <c r="J40" s="2"/>
      <c r="K40" s="2"/>
      <c r="L40" s="2"/>
      <c r="M40" s="2"/>
      <c r="N40" s="2"/>
      <c r="O40" s="2"/>
      <c r="P40" s="2"/>
      <c r="Q40" s="21"/>
      <c r="R40" s="21"/>
      <c r="S40" s="21">
        <f>G40</f>
        <v>194.61950683593753</v>
      </c>
      <c r="T40" s="21">
        <f>G40*I27</f>
        <v>389.23901367187506</v>
      </c>
    </row>
    <row r="41" spans="4:20" ht="19.5">
      <c r="D41" s="8"/>
      <c r="F41" s="2"/>
      <c r="G41" s="12" t="s">
        <v>7</v>
      </c>
      <c r="H41" s="15">
        <f>ABS(SUM(H28:H40))</f>
        <v>0.75</v>
      </c>
      <c r="I41" s="15">
        <f t="shared" ref="I41:T41" si="58">ABS(SUM(I28:I40))</f>
        <v>3.3749999999999996</v>
      </c>
      <c r="J41" s="15">
        <f t="shared" si="58"/>
        <v>0.93749999999999822</v>
      </c>
      <c r="K41" s="15">
        <f t="shared" si="58"/>
        <v>6.0937499999999964</v>
      </c>
      <c r="L41" s="15">
        <f>ABS(SUM(L28:L40))</f>
        <v>0.14062500000000533</v>
      </c>
      <c r="M41" s="15">
        <f t="shared" si="58"/>
        <v>10.710937499999993</v>
      </c>
      <c r="N41" s="15">
        <f t="shared" si="58"/>
        <v>4.0664062500000142</v>
      </c>
      <c r="O41" s="15">
        <f t="shared" si="58"/>
        <v>33.099609374999986</v>
      </c>
      <c r="P41" s="15">
        <f t="shared" si="58"/>
        <v>15.600585937499972</v>
      </c>
      <c r="Q41" s="15">
        <f t="shared" si="58"/>
        <v>87.59912109375</v>
      </c>
      <c r="R41" s="15">
        <f t="shared" si="58"/>
        <v>32.851318359375</v>
      </c>
      <c r="S41" s="15">
        <f t="shared" si="58"/>
        <v>175.72302246093756</v>
      </c>
      <c r="T41" s="15">
        <f t="shared" si="58"/>
        <v>321.59472656250011</v>
      </c>
    </row>
    <row r="42" spans="4:20">
      <c r="D42" s="8"/>
      <c r="F42" s="2"/>
      <c r="G42" s="3"/>
      <c r="H42" s="4"/>
      <c r="I42" s="4"/>
      <c r="J42" s="4"/>
      <c r="K42" s="4"/>
      <c r="L42" s="4"/>
      <c r="M42" s="4"/>
      <c r="N42" s="4"/>
      <c r="O42" s="4"/>
      <c r="P42" s="4"/>
    </row>
    <row r="43" spans="4:20">
      <c r="D43" s="8"/>
      <c r="F43" s="2"/>
      <c r="G43" s="3"/>
      <c r="H43" s="4"/>
      <c r="I43" s="4"/>
      <c r="J43" s="4"/>
      <c r="K43" s="4"/>
      <c r="L43" s="4"/>
      <c r="M43" s="4"/>
      <c r="N43" s="4"/>
      <c r="O43" s="4"/>
      <c r="P43" s="4"/>
    </row>
  </sheetData>
  <mergeCells count="2">
    <mergeCell ref="H4:T4"/>
    <mergeCell ref="H25:T25"/>
  </mergeCells>
  <conditionalFormatting sqref="H20:T20 H41:T41">
    <cfRule type="cellIs" dxfId="2" priority="1" operator="lessThan">
      <formula>$B$3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O9"/>
  <sheetViews>
    <sheetView topLeftCell="B1" workbookViewId="0">
      <selection activeCell="I15" sqref="I15"/>
    </sheetView>
  </sheetViews>
  <sheetFormatPr baseColWidth="10" defaultColWidth="9.140625" defaultRowHeight="15"/>
  <cols>
    <col min="2" max="2" width="44.85546875" bestFit="1" customWidth="1"/>
    <col min="3" max="3" width="11.28515625" bestFit="1" customWidth="1"/>
    <col min="4" max="4" width="8.140625" bestFit="1" customWidth="1"/>
    <col min="5" max="5" width="8.7109375" bestFit="1" customWidth="1"/>
    <col min="6" max="8" width="10.140625" bestFit="1" customWidth="1"/>
    <col min="9" max="14" width="11.5703125" bestFit="1" customWidth="1"/>
    <col min="15" max="20" width="13.85546875" bestFit="1" customWidth="1"/>
  </cols>
  <sheetData>
    <row r="1" spans="2:15" ht="18.75">
      <c r="B1" s="13" t="s">
        <v>0</v>
      </c>
      <c r="C1" s="16">
        <v>1000</v>
      </c>
    </row>
    <row r="2" spans="2:15" ht="18.75">
      <c r="B2" s="13" t="s">
        <v>39</v>
      </c>
      <c r="C2" s="14">
        <v>4</v>
      </c>
    </row>
    <row r="3" spans="2:15" ht="18.75" hidden="1">
      <c r="B3" s="13"/>
      <c r="C3" s="16">
        <f>C1/C2</f>
        <v>250</v>
      </c>
      <c r="E3" s="14"/>
    </row>
    <row r="4" spans="2:15" ht="18.75">
      <c r="B4" s="13" t="s">
        <v>1</v>
      </c>
      <c r="C4" s="14">
        <v>20</v>
      </c>
      <c r="D4" s="14" t="s">
        <v>2</v>
      </c>
      <c r="E4" s="14"/>
    </row>
    <row r="5" spans="2:15" ht="18.75">
      <c r="B5" s="13" t="s">
        <v>3</v>
      </c>
      <c r="C5" s="14">
        <v>1.5</v>
      </c>
      <c r="D5" s="14"/>
    </row>
    <row r="7" spans="2:15" ht="19.5" customHeight="1">
      <c r="B7" s="6"/>
      <c r="C7" s="17" t="s">
        <v>24</v>
      </c>
      <c r="D7" s="17" t="s">
        <v>25</v>
      </c>
      <c r="E7" s="17" t="s">
        <v>26</v>
      </c>
      <c r="F7" s="17" t="s">
        <v>27</v>
      </c>
      <c r="G7" s="17" t="s">
        <v>28</v>
      </c>
      <c r="H7" s="17" t="s">
        <v>29</v>
      </c>
      <c r="I7" s="17" t="s">
        <v>30</v>
      </c>
      <c r="J7" s="17" t="s">
        <v>31</v>
      </c>
      <c r="K7" s="17" t="s">
        <v>32</v>
      </c>
      <c r="L7" s="17" t="s">
        <v>33</v>
      </c>
      <c r="M7" s="17" t="s">
        <v>34</v>
      </c>
      <c r="N7" s="17" t="s">
        <v>35</v>
      </c>
      <c r="O7" s="17" t="s">
        <v>36</v>
      </c>
    </row>
    <row r="8" spans="2:15" ht="15.75">
      <c r="B8" s="18" t="s">
        <v>22</v>
      </c>
      <c r="C8" s="20">
        <v>7</v>
      </c>
      <c r="D8" s="20">
        <v>16.5</v>
      </c>
      <c r="E8" s="20">
        <v>32.75</v>
      </c>
      <c r="F8" s="20">
        <v>59.125</v>
      </c>
      <c r="G8" s="20">
        <v>100.6875</v>
      </c>
      <c r="H8" s="20">
        <v>165.03125</v>
      </c>
      <c r="I8" s="19">
        <v>263.546875</v>
      </c>
      <c r="J8" s="19">
        <v>413.3203125</v>
      </c>
      <c r="K8" s="19">
        <v>639.98046875</v>
      </c>
      <c r="L8" s="19">
        <v>981.970703125</v>
      </c>
      <c r="M8" s="19">
        <v>1496.9560546875</v>
      </c>
      <c r="N8" s="19">
        <v>2271.43408203125</v>
      </c>
      <c r="O8" s="19">
        <v>3045.912109375</v>
      </c>
    </row>
    <row r="9" spans="2:15" ht="15.75">
      <c r="B9" s="18" t="s">
        <v>23</v>
      </c>
      <c r="C9" s="20">
        <v>1</v>
      </c>
      <c r="D9" s="20">
        <v>4.5</v>
      </c>
      <c r="E9" s="20">
        <v>1.25</v>
      </c>
      <c r="F9" s="20">
        <v>8.1250000000000018</v>
      </c>
      <c r="G9" s="20">
        <v>0.18749999999999645</v>
      </c>
      <c r="H9" s="20">
        <v>14.281250000000007</v>
      </c>
      <c r="I9" s="20">
        <v>5.421875</v>
      </c>
      <c r="J9" s="20">
        <v>44.132812500000007</v>
      </c>
      <c r="K9" s="20">
        <v>20.80078125</v>
      </c>
      <c r="L9" s="20">
        <v>116.79882812500003</v>
      </c>
      <c r="M9" s="20">
        <v>43.801757812499972</v>
      </c>
      <c r="N9" s="20">
        <v>234.29736328124994</v>
      </c>
      <c r="O9" s="19">
        <v>428.79296874999989</v>
      </c>
    </row>
  </sheetData>
  <conditionalFormatting sqref="C9:O9">
    <cfRule type="cellIs" dxfId="1" priority="1" operator="lessThan">
      <formula>$B$3</formula>
    </cfRule>
  </conditionalFormatting>
  <conditionalFormatting sqref="C8:O8">
    <cfRule type="cellIs" dxfId="0" priority="2" operator="lessThan">
      <formula>$B$3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CEVT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Founaud</dc:creator>
  <cp:lastModifiedBy>Pedro Founaud</cp:lastModifiedBy>
  <dcterms:created xsi:type="dcterms:W3CDTF">2016-09-14T08:03:17Z</dcterms:created>
  <dcterms:modified xsi:type="dcterms:W3CDTF">2016-09-14T19:37:55Z</dcterms:modified>
</cp:coreProperties>
</file>