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24" windowWidth="15012" windowHeight="6108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1" i="1" l="1"/>
  <c r="E21" i="1"/>
  <c r="D21" i="1"/>
  <c r="D15" i="1" s="1"/>
  <c r="C15" i="1"/>
  <c r="B15" i="1"/>
  <c r="A15" i="1"/>
  <c r="C14" i="1"/>
  <c r="A22" i="1" l="1"/>
  <c r="B22" i="1" s="1"/>
  <c r="F15" i="1"/>
  <c r="E15" i="1"/>
  <c r="G15" i="1"/>
  <c r="A18" i="1" s="1"/>
  <c r="F8" i="1"/>
  <c r="E8" i="1"/>
  <c r="D8" i="1"/>
  <c r="D2" i="1" s="1"/>
  <c r="C2" i="1"/>
  <c r="B2" i="1"/>
  <c r="A2" i="1"/>
  <c r="C1" i="1"/>
  <c r="F2" i="1" l="1"/>
  <c r="G20" i="1"/>
  <c r="B18" i="1"/>
  <c r="A17" i="1"/>
  <c r="A16" i="1"/>
  <c r="A9" i="1"/>
  <c r="B9" i="1" s="1"/>
  <c r="E2" i="1"/>
  <c r="G2" i="1"/>
  <c r="A5" i="1" l="1"/>
  <c r="G7" i="1" s="1"/>
  <c r="G21" i="1"/>
  <c r="B17" i="1"/>
  <c r="C17" i="1" s="1"/>
  <c r="G19" i="1"/>
  <c r="B16" i="1"/>
  <c r="C16" i="1" s="1"/>
  <c r="A4" i="1"/>
  <c r="A3" i="1"/>
  <c r="B5" i="1" l="1"/>
  <c r="G24" i="1"/>
  <c r="E20" i="1" s="1"/>
  <c r="A23" i="1"/>
  <c r="B23" i="1" s="1"/>
  <c r="C23" i="1" s="1"/>
  <c r="A24" i="1"/>
  <c r="B24" i="1" s="1"/>
  <c r="C22" i="1" s="1"/>
  <c r="C18" i="1"/>
  <c r="D16" i="1" s="1"/>
  <c r="D17" i="1"/>
  <c r="G6" i="1"/>
  <c r="B3" i="1"/>
  <c r="G8" i="1"/>
  <c r="B4" i="1"/>
  <c r="C4" i="1" s="1"/>
  <c r="C3" i="1" l="1"/>
  <c r="D4" i="1" s="1"/>
  <c r="D22" i="1"/>
  <c r="E17" i="1"/>
  <c r="E19" i="1"/>
  <c r="E16" i="1"/>
  <c r="E18" i="1"/>
  <c r="C5" i="1"/>
  <c r="D3" i="1" s="1"/>
  <c r="G11" i="1"/>
  <c r="E7" i="1" s="1"/>
  <c r="A10" i="1"/>
  <c r="B10" i="1" s="1"/>
  <c r="C10" i="1" s="1"/>
  <c r="A11" i="1"/>
  <c r="B11" i="1" s="1"/>
  <c r="C9" i="1" s="1"/>
  <c r="B20" i="1" l="1"/>
  <c r="A14" i="1"/>
  <c r="G16" i="1"/>
  <c r="G17" i="1"/>
  <c r="E6" i="1"/>
  <c r="E3" i="1"/>
  <c r="E5" i="1"/>
  <c r="E4" i="1"/>
  <c r="D9" i="1"/>
  <c r="G18" i="1" l="1"/>
  <c r="B14" i="1"/>
  <c r="B7" i="1"/>
  <c r="A1" i="1"/>
  <c r="G3" i="1"/>
  <c r="G4" i="1"/>
  <c r="E23" i="1" l="1"/>
  <c r="F14" i="1"/>
  <c r="G14" i="1" s="1"/>
  <c r="B1" i="1"/>
  <c r="G5" i="1"/>
  <c r="E24" i="1" l="1"/>
  <c r="F24" i="1" s="1"/>
  <c r="F23" i="1"/>
  <c r="D18" i="1" s="1"/>
  <c r="F20" i="1" s="1"/>
  <c r="E10" i="1"/>
  <c r="E11" i="1" s="1"/>
  <c r="F11" i="1" s="1"/>
  <c r="F1" i="1"/>
  <c r="G1" i="1" s="1"/>
  <c r="F10" i="1"/>
  <c r="D5" i="1" s="1"/>
  <c r="D11" i="1" s="1"/>
  <c r="D24" i="1" l="1"/>
  <c r="D20" i="1"/>
  <c r="C20" i="1"/>
  <c r="D7" i="1"/>
  <c r="F7" i="1"/>
  <c r="C7" i="1" s="1"/>
</calcChain>
</file>

<file path=xl/sharedStrings.xml><?xml version="1.0" encoding="utf-8"?>
<sst xmlns="http://schemas.openxmlformats.org/spreadsheetml/2006/main" count="28" uniqueCount="10">
  <si>
    <t>High1</t>
  </si>
  <si>
    <t>High2</t>
  </si>
  <si>
    <t>Low1</t>
  </si>
  <si>
    <t>high2</t>
  </si>
  <si>
    <t>JUNCTION</t>
  </si>
  <si>
    <t>low1</t>
  </si>
  <si>
    <t>low2</t>
  </si>
  <si>
    <t>Low2</t>
  </si>
  <si>
    <t>Input here</t>
  </si>
  <si>
    <t>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</si>
</sst>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0"/>
    <numFmt numFmtId="166" formatCode="0.000000"/>
  </numFmts>
  <fonts count="16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2"/>
      <color rgb="FFFFFF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rgb="FF92D050"/>
      <name val="Calibri"/>
      <family val="2"/>
      <scheme val="minor"/>
    </font>
    <font>
      <sz val="12"/>
      <color rgb="FF92D05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i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164" fontId="4" fillId="2" borderId="0" xfId="0" applyNumberFormat="1" applyFont="1" applyFill="1"/>
    <xf numFmtId="165" fontId="4" fillId="2" borderId="0" xfId="0" applyNumberFormat="1" applyFont="1" applyFill="1"/>
    <xf numFmtId="0" fontId="5" fillId="2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3" borderId="0" xfId="0" applyFont="1" applyFill="1"/>
    <xf numFmtId="166" fontId="4" fillId="2" borderId="0" xfId="0" applyNumberFormat="1" applyFont="1" applyFill="1"/>
    <xf numFmtId="0" fontId="8" fillId="2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6" fontId="1" fillId="2" borderId="0" xfId="0" applyNumberFormat="1" applyFont="1" applyFill="1"/>
    <xf numFmtId="0" fontId="2" fillId="3" borderId="0" xfId="0" applyFont="1" applyFill="1"/>
    <xf numFmtId="0" fontId="1" fillId="4" borderId="0" xfId="0" applyFont="1" applyFill="1"/>
    <xf numFmtId="0" fontId="10" fillId="4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" fontId="1" fillId="2" borderId="0" xfId="0" applyNumberFormat="1" applyFont="1" applyFill="1"/>
    <xf numFmtId="0" fontId="4" fillId="2" borderId="0" xfId="0" applyFont="1" applyFill="1" applyAlignment="1">
      <alignment horizontal="center"/>
    </xf>
    <xf numFmtId="166" fontId="14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2" fillId="5" borderId="0" xfId="0" applyFont="1" applyFill="1"/>
    <xf numFmtId="0" fontId="4" fillId="5" borderId="0" xfId="0" applyFont="1" applyFill="1"/>
    <xf numFmtId="0" fontId="1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2" sqref="D2"/>
    </sheetView>
  </sheetViews>
  <sheetFormatPr defaultRowHeight="14.4" x14ac:dyDescent="0.3"/>
  <cols>
    <col min="5" max="5" width="16.88671875" customWidth="1"/>
    <col min="6" max="6" width="15.44140625" customWidth="1"/>
    <col min="7" max="7" width="13.44140625" customWidth="1"/>
  </cols>
  <sheetData>
    <row r="1" spans="1:7" ht="23.4" x14ac:dyDescent="0.45">
      <c r="A1" s="1">
        <f>(E4-E9)/C1*10</f>
        <v>-1124.1088932092498</v>
      </c>
      <c r="B1" s="1">
        <f>((E9+A1)+B7)/2</f>
        <v>105937.95097246009</v>
      </c>
      <c r="C1" s="1">
        <f>D1/E1</f>
        <v>21.9</v>
      </c>
      <c r="D1" s="2">
        <v>21.9</v>
      </c>
      <c r="E1" s="2">
        <v>1</v>
      </c>
      <c r="F1" s="25">
        <f>(B1-B7)/1000</f>
        <v>1.0149401343306381</v>
      </c>
      <c r="G1" s="27" t="str">
        <f>IF(F1&gt;0.99999,"-","+")</f>
        <v>-</v>
      </c>
    </row>
    <row r="2" spans="1:7" ht="15.6" x14ac:dyDescent="0.3">
      <c r="A2" s="3">
        <f>A8</f>
        <v>114351</v>
      </c>
      <c r="B2" s="3">
        <f>B8</f>
        <v>110501</v>
      </c>
      <c r="C2" s="3">
        <f>C8</f>
        <v>108168</v>
      </c>
      <c r="D2" s="3">
        <f>D8</f>
        <v>104077</v>
      </c>
      <c r="E2" s="4">
        <f>(A2-C2)</f>
        <v>6183</v>
      </c>
      <c r="F2" s="4">
        <f>(A2-B2)</f>
        <v>3850</v>
      </c>
      <c r="G2" s="5">
        <f>(A2-D2)</f>
        <v>10274</v>
      </c>
    </row>
    <row r="3" spans="1:7" ht="15.6" x14ac:dyDescent="0.3">
      <c r="A3" s="4">
        <f>(E2/F2)</f>
        <v>1.6059740259740261</v>
      </c>
      <c r="B3" s="6">
        <f>ROUNDDOWN(A3,1)</f>
        <v>1.6</v>
      </c>
      <c r="C3" s="6">
        <f>(B3-B5)</f>
        <v>-1</v>
      </c>
      <c r="D3" s="7" t="str">
        <f>IF(C5&gt;C4,"0","2")</f>
        <v>2</v>
      </c>
      <c r="E3" s="8">
        <f>(D2+(D4*100))</f>
        <v>104230.82015238717</v>
      </c>
      <c r="F3" s="9" t="s">
        <v>0</v>
      </c>
      <c r="G3" s="10">
        <f>(E4/E3)</f>
        <v>1.0132818812080782</v>
      </c>
    </row>
    <row r="4" spans="1:7" ht="15.6" x14ac:dyDescent="0.3">
      <c r="A4" s="4">
        <f>E2/G2</f>
        <v>0.60181039517227952</v>
      </c>
      <c r="B4" s="4">
        <f>ROUNDDOWN(A4,1)</f>
        <v>0.6</v>
      </c>
      <c r="C4" s="4">
        <f>(B4-1)</f>
        <v>-0.4</v>
      </c>
      <c r="D4" s="4">
        <f>(A2/D2)*(ABS(C3+C4))</f>
        <v>1.5382015238717486</v>
      </c>
      <c r="E4" s="8">
        <f>(D2+(D4*1000))</f>
        <v>105615.20152387174</v>
      </c>
      <c r="F4" s="9" t="s">
        <v>1</v>
      </c>
      <c r="G4" s="10">
        <f>(E6/E5)</f>
        <v>1.0135010492814276</v>
      </c>
    </row>
    <row r="5" spans="1:7" ht="18" x14ac:dyDescent="0.35">
      <c r="A5" s="4">
        <f>(G2/F2)</f>
        <v>2.6685714285714286</v>
      </c>
      <c r="B5" s="4">
        <f>ROUNDDOWN(A5,1)</f>
        <v>2.6</v>
      </c>
      <c r="C5" s="6">
        <f>ROUNDDOWN(C3,3)</f>
        <v>-1</v>
      </c>
      <c r="D5" s="11" t="str">
        <f>IF((ROUND(F10,1))=0,"1","0")</f>
        <v>0</v>
      </c>
      <c r="E5" s="12">
        <f>(D2-(D4*1000))</f>
        <v>102538.79847612826</v>
      </c>
      <c r="F5" s="9" t="s">
        <v>2</v>
      </c>
      <c r="G5" s="13">
        <f>G3-G4</f>
        <v>-2.1916807334942945E-4</v>
      </c>
    </row>
    <row r="6" spans="1:7" ht="15.6" x14ac:dyDescent="0.3">
      <c r="A6" s="24" t="s">
        <v>3</v>
      </c>
      <c r="B6" s="24" t="s">
        <v>4</v>
      </c>
      <c r="C6" s="24" t="s">
        <v>5</v>
      </c>
      <c r="D6" s="24" t="s">
        <v>6</v>
      </c>
      <c r="E6" s="12">
        <f>(D2-(D4*100))</f>
        <v>103923.17984761283</v>
      </c>
      <c r="F6" s="9" t="s">
        <v>7</v>
      </c>
      <c r="G6" s="10">
        <f>A3</f>
        <v>1.6059740259740261</v>
      </c>
    </row>
    <row r="7" spans="1:7" ht="21" x14ac:dyDescent="0.4">
      <c r="A7" s="14" t="s">
        <v>8</v>
      </c>
      <c r="B7" s="15">
        <f>(E4+E3)/2</f>
        <v>104923.01083812946</v>
      </c>
      <c r="C7" s="16" t="str">
        <f>F7</f>
        <v>+</v>
      </c>
      <c r="D7" s="16">
        <f>(E7+D5+D3)</f>
        <v>3</v>
      </c>
      <c r="E7" s="17" t="str">
        <f>IF((ROUND(G11,1))=0,"1","0")</f>
        <v>1</v>
      </c>
      <c r="F7" s="18" t="str">
        <f>IF((E7+D5+D3)&gt;=1,"+","-")</f>
        <v>+</v>
      </c>
      <c r="G7" s="10">
        <f>A5</f>
        <v>2.6685714285714286</v>
      </c>
    </row>
    <row r="8" spans="1:7" ht="15.6" x14ac:dyDescent="0.3">
      <c r="A8" s="3">
        <v>114351</v>
      </c>
      <c r="B8" s="3">
        <v>110501</v>
      </c>
      <c r="C8" s="3">
        <v>108168</v>
      </c>
      <c r="D8" s="19">
        <f>E9+F9+G9</f>
        <v>104077</v>
      </c>
      <c r="E8" s="4">
        <f>(C8-A8)</f>
        <v>-6183</v>
      </c>
      <c r="F8" s="4">
        <f>(B8-A8)</f>
        <v>-3850</v>
      </c>
      <c r="G8" s="6">
        <f>1-(A4)</f>
        <v>0.39818960482772048</v>
      </c>
    </row>
    <row r="9" spans="1:7" ht="15.6" x14ac:dyDescent="0.3">
      <c r="A9" s="4">
        <f>(F8/E8)</f>
        <v>0.62267507682354839</v>
      </c>
      <c r="B9" s="6">
        <f>ROUNDDOWN(A9,1)</f>
        <v>0.6</v>
      </c>
      <c r="C9" s="6">
        <f>(B9-B11)</f>
        <v>9669.3000000000011</v>
      </c>
      <c r="D9" s="20" t="str">
        <f>IF(C9&gt;C10,"Continous","Reverse")</f>
        <v>Continous</v>
      </c>
      <c r="E9" s="15">
        <v>108077</v>
      </c>
      <c r="F9" s="15">
        <v>-4000</v>
      </c>
      <c r="G9" s="21">
        <v>0</v>
      </c>
    </row>
    <row r="10" spans="1:7" ht="23.4" x14ac:dyDescent="0.45">
      <c r="A10" s="4">
        <f>G8/E8</f>
        <v>-6.4400712409464733E-5</v>
      </c>
      <c r="B10" s="4">
        <f>ROUNDDOWN(A10,1)</f>
        <v>0</v>
      </c>
      <c r="C10" s="4">
        <f>(B10-1)</f>
        <v>-1</v>
      </c>
      <c r="D10" s="22" t="s">
        <v>9</v>
      </c>
      <c r="E10" s="23">
        <f>(B1/100000)</f>
        <v>1.059379509724601</v>
      </c>
      <c r="F10" s="23">
        <f>E10</f>
        <v>1.059379509724601</v>
      </c>
      <c r="G10" s="2">
        <v>0</v>
      </c>
    </row>
    <row r="11" spans="1:7" ht="23.4" x14ac:dyDescent="0.45">
      <c r="A11" s="4">
        <f>(F8/G8)</f>
        <v>-9668.7606942067941</v>
      </c>
      <c r="B11" s="4">
        <f>ROUNDDOWN(A11,1)</f>
        <v>-9668.7000000000007</v>
      </c>
      <c r="C11" s="4"/>
      <c r="D11" s="22" t="str">
        <f>D5</f>
        <v>0</v>
      </c>
      <c r="E11" s="23">
        <f>E10</f>
        <v>1.059379509724601</v>
      </c>
      <c r="F11" s="23">
        <f>E11</f>
        <v>1.059379509724601</v>
      </c>
      <c r="G11" s="6">
        <f>G8+C4</f>
        <v>-1.8103951722795442E-3</v>
      </c>
    </row>
    <row r="12" spans="1:7" ht="15.6" x14ac:dyDescent="0.3">
      <c r="A12" s="24" t="s">
        <v>3</v>
      </c>
      <c r="B12" s="24" t="s">
        <v>4</v>
      </c>
      <c r="C12" s="24" t="s">
        <v>5</v>
      </c>
      <c r="D12" s="24" t="s">
        <v>6</v>
      </c>
      <c r="E12" s="26"/>
      <c r="F12" s="26"/>
      <c r="G12" s="26"/>
    </row>
    <row r="14" spans="1:7" ht="23.4" x14ac:dyDescent="0.45">
      <c r="A14" s="1">
        <f>(E17-E22)/C14*10</f>
        <v>411.2482245955714</v>
      </c>
      <c r="B14" s="1">
        <f>((E22+A14)+B20)/2</f>
        <v>236233.83436629589</v>
      </c>
      <c r="C14" s="1">
        <f>D14/E14</f>
        <v>20.399999999999999</v>
      </c>
      <c r="D14" s="2">
        <v>20.399999999999999</v>
      </c>
      <c r="E14" s="2">
        <v>1</v>
      </c>
      <c r="F14" s="25">
        <f>(B14-B20)/1000</f>
        <v>0.53741385829966748</v>
      </c>
      <c r="G14" s="27" t="str">
        <f>IF(F14&gt;0.09,"-","+")</f>
        <v>-</v>
      </c>
    </row>
    <row r="15" spans="1:7" ht="15.6" x14ac:dyDescent="0.3">
      <c r="A15" s="3">
        <f>A21</f>
        <v>236620</v>
      </c>
      <c r="B15" s="3">
        <f>B21</f>
        <v>235800</v>
      </c>
      <c r="C15" s="3">
        <f>C21</f>
        <v>235920</v>
      </c>
      <c r="D15" s="3">
        <f>D21</f>
        <v>233860</v>
      </c>
      <c r="E15" s="4">
        <f>(A15-C15)</f>
        <v>700</v>
      </c>
      <c r="F15" s="4">
        <f>(A15-B15)</f>
        <v>820</v>
      </c>
      <c r="G15" s="5">
        <f>(A15-D15)</f>
        <v>2760</v>
      </c>
    </row>
    <row r="16" spans="1:7" ht="15.6" x14ac:dyDescent="0.3">
      <c r="A16" s="4">
        <f>(E15/F15)</f>
        <v>0.85365853658536583</v>
      </c>
      <c r="B16" s="6">
        <f>ROUNDDOWN(A16,1)</f>
        <v>0.8</v>
      </c>
      <c r="C16" s="6">
        <f>(B16-B18)</f>
        <v>-2.5</v>
      </c>
      <c r="D16" s="7" t="str">
        <f>IF(C18&gt;C17,"0","2")</f>
        <v>2</v>
      </c>
      <c r="E16" s="8">
        <f>(D15+(D17*100))</f>
        <v>234193.89463781749</v>
      </c>
      <c r="F16" s="9" t="s">
        <v>0</v>
      </c>
      <c r="G16" s="10">
        <f>(E17/E16)</f>
        <v>1.012831469176448</v>
      </c>
    </row>
    <row r="17" spans="1:7" ht="15.6" x14ac:dyDescent="0.3">
      <c r="A17" s="4">
        <f>E15/G15</f>
        <v>0.25362318840579712</v>
      </c>
      <c r="B17" s="4">
        <f>ROUNDDOWN(A17,1)</f>
        <v>0.2</v>
      </c>
      <c r="C17" s="4">
        <f>(B17-1)</f>
        <v>-0.8</v>
      </c>
      <c r="D17" s="4">
        <f>(A15/D15)*(ABS(C16+C17))</f>
        <v>3.3389463781749762</v>
      </c>
      <c r="E17" s="8">
        <f>(D15+(D17*1000))</f>
        <v>237198.94637817497</v>
      </c>
      <c r="F17" s="9" t="s">
        <v>1</v>
      </c>
      <c r="G17" s="10">
        <f>(E19/E18)</f>
        <v>1.0130359101398492</v>
      </c>
    </row>
    <row r="18" spans="1:7" ht="18" x14ac:dyDescent="0.35">
      <c r="A18" s="4">
        <f>(G15/F15)</f>
        <v>3.3658536585365852</v>
      </c>
      <c r="B18" s="4">
        <f>ROUNDDOWN(A18,1)</f>
        <v>3.3</v>
      </c>
      <c r="C18" s="6">
        <f>ROUNDDOWN(C16,3)</f>
        <v>-2.5</v>
      </c>
      <c r="D18" s="11" t="str">
        <f>IF((ROUND(F23,1))=0,"1","0")</f>
        <v>0</v>
      </c>
      <c r="E18" s="12">
        <f>(D15-(D17*1000))</f>
        <v>230521.05362182503</v>
      </c>
      <c r="F18" s="9" t="s">
        <v>2</v>
      </c>
      <c r="G18" s="13">
        <f>G16-G17</f>
        <v>-2.0444096340122009E-4</v>
      </c>
    </row>
    <row r="19" spans="1:7" ht="15.6" x14ac:dyDescent="0.3">
      <c r="A19" s="24" t="s">
        <v>3</v>
      </c>
      <c r="B19" s="24" t="s">
        <v>4</v>
      </c>
      <c r="C19" s="24" t="s">
        <v>5</v>
      </c>
      <c r="D19" s="24" t="s">
        <v>6</v>
      </c>
      <c r="E19" s="12">
        <f>(D15-(D17*100))</f>
        <v>233526.10536218251</v>
      </c>
      <c r="F19" s="9" t="s">
        <v>7</v>
      </c>
      <c r="G19" s="10">
        <f>A16</f>
        <v>0.85365853658536583</v>
      </c>
    </row>
    <row r="20" spans="1:7" ht="21" x14ac:dyDescent="0.4">
      <c r="A20" s="14" t="s">
        <v>8</v>
      </c>
      <c r="B20" s="15">
        <f>(E17+E16)/2</f>
        <v>235696.42050799623</v>
      </c>
      <c r="C20" s="16" t="str">
        <f>F20</f>
        <v>+</v>
      </c>
      <c r="D20" s="16">
        <f>(E20+D18+D16)</f>
        <v>2</v>
      </c>
      <c r="E20" s="17" t="str">
        <f>IF((ROUND(G24,1))=0,"1","0")</f>
        <v>0</v>
      </c>
      <c r="F20" s="18" t="str">
        <f>IF((E20+D18+D16)&gt;=1,"+","-")</f>
        <v>+</v>
      </c>
      <c r="G20" s="10">
        <f>A18</f>
        <v>3.3658536585365852</v>
      </c>
    </row>
    <row r="21" spans="1:7" ht="15.6" x14ac:dyDescent="0.3">
      <c r="A21" s="3">
        <v>236620</v>
      </c>
      <c r="B21" s="3">
        <v>235800</v>
      </c>
      <c r="C21" s="3">
        <v>235920</v>
      </c>
      <c r="D21" s="19">
        <f>E22+F22+G22</f>
        <v>233860</v>
      </c>
      <c r="E21" s="4">
        <f>(C21-A21)</f>
        <v>-700</v>
      </c>
      <c r="F21" s="4">
        <f>(B21-A21)</f>
        <v>-820</v>
      </c>
      <c r="G21" s="6">
        <f>1-(A17)</f>
        <v>0.74637681159420288</v>
      </c>
    </row>
    <row r="22" spans="1:7" ht="15.6" x14ac:dyDescent="0.3">
      <c r="A22" s="4">
        <f>(F21/E21)</f>
        <v>1.1714285714285715</v>
      </c>
      <c r="B22" s="6">
        <f>ROUNDDOWN(A22,1)</f>
        <v>1.1000000000000001</v>
      </c>
      <c r="C22" s="6">
        <f>(B22-B24)</f>
        <v>1099.6999999999998</v>
      </c>
      <c r="D22" s="20" t="str">
        <f>IF(C22&gt;C23,"Continous","Reverse")</f>
        <v>Continous</v>
      </c>
      <c r="E22" s="15">
        <v>236360</v>
      </c>
      <c r="F22" s="15">
        <v>-2500</v>
      </c>
      <c r="G22" s="21">
        <v>0</v>
      </c>
    </row>
    <row r="23" spans="1:7" ht="23.4" x14ac:dyDescent="0.45">
      <c r="A23" s="4">
        <f>G21/E21</f>
        <v>-1.0662525879917184E-3</v>
      </c>
      <c r="B23" s="4">
        <f>ROUNDDOWN(A23,1)</f>
        <v>0</v>
      </c>
      <c r="C23" s="4">
        <f>(B23-1)</f>
        <v>-1</v>
      </c>
      <c r="D23" s="22" t="s">
        <v>9</v>
      </c>
      <c r="E23" s="23">
        <f>(B14/100000)</f>
        <v>2.3623383436629588</v>
      </c>
      <c r="F23" s="23">
        <f>E23</f>
        <v>2.3623383436629588</v>
      </c>
      <c r="G23" s="2">
        <v>0</v>
      </c>
    </row>
    <row r="24" spans="1:7" ht="23.4" x14ac:dyDescent="0.45">
      <c r="A24" s="4">
        <f>(F21/G21)</f>
        <v>-1098.6407766990292</v>
      </c>
      <c r="B24" s="4">
        <f>ROUNDDOWN(A24,1)</f>
        <v>-1098.5999999999999</v>
      </c>
      <c r="C24" s="4"/>
      <c r="D24" s="22" t="str">
        <f>D18</f>
        <v>0</v>
      </c>
      <c r="E24" s="23">
        <f>E23</f>
        <v>2.3623383436629588</v>
      </c>
      <c r="F24" s="23">
        <f>E24</f>
        <v>2.3623383436629588</v>
      </c>
      <c r="G24" s="6">
        <f>G21+C17</f>
        <v>-5.3623188405797162E-2</v>
      </c>
    </row>
    <row r="25" spans="1:7" ht="15.6" x14ac:dyDescent="0.3">
      <c r="A25" s="24" t="s">
        <v>3</v>
      </c>
      <c r="B25" s="24" t="s">
        <v>4</v>
      </c>
      <c r="C25" s="24" t="s">
        <v>5</v>
      </c>
      <c r="D25" s="24" t="s">
        <v>6</v>
      </c>
      <c r="E25" s="26"/>
      <c r="F25" s="26"/>
      <c r="G25" s="26"/>
    </row>
  </sheetData>
  <protectedRanges>
    <protectedRange sqref="E11 E24" name="Range10"/>
    <protectedRange sqref="E9:F9 E22:F22" name="Range8"/>
    <protectedRange sqref="A8:D8 A21:D21" name="Range1"/>
    <protectedRange sqref="E10 E23" name="Range7"/>
  </protectedRange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2015-07-22T03:46:37Z</dcterms:created>
  <dcterms:modified xsi:type="dcterms:W3CDTF">2015-07-22T15:12:07Z</dcterms:modified>
</cp:coreProperties>
</file>