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workbookProtection lockStructure="1"/>
  <bookViews>
    <workbookView xWindow="120" yWindow="135" windowWidth="15180" windowHeight="85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7" i="1" l="1"/>
  <c r="H2" i="1" l="1"/>
  <c r="F2" i="1"/>
  <c r="D2" i="1"/>
  <c r="H3" i="1" l="1"/>
  <c r="H4" i="1" s="1"/>
  <c r="F3" i="1"/>
  <c r="F4" i="1" s="1"/>
  <c r="D3" i="1"/>
  <c r="D4" i="1" s="1"/>
  <c r="H5" i="1" l="1"/>
  <c r="H6" i="1" s="1"/>
  <c r="C16" i="1" s="1"/>
  <c r="C17" i="1" s="1"/>
  <c r="H7" i="1"/>
  <c r="H11" i="1" s="1"/>
  <c r="F5" i="1"/>
  <c r="F6" i="1" s="1"/>
  <c r="B16" i="1" s="1"/>
  <c r="B17" i="1" s="1"/>
  <c r="F7" i="1"/>
  <c r="F11" i="1" s="1"/>
  <c r="D5" i="1"/>
  <c r="D6" i="1" s="1"/>
  <c r="A16" i="1" s="1"/>
  <c r="D7" i="1"/>
  <c r="D11" i="1" s="1"/>
  <c r="H8" i="1"/>
  <c r="D8" i="1" l="1"/>
  <c r="D10" i="1"/>
  <c r="F10" i="1"/>
  <c r="F8" i="1"/>
  <c r="H10" i="1"/>
  <c r="G2" i="1" s="1"/>
  <c r="C2" i="1"/>
  <c r="B18" i="1"/>
  <c r="A17" i="1"/>
  <c r="A18" i="1" s="1"/>
  <c r="D9" i="1"/>
  <c r="E3" i="1" s="1"/>
  <c r="F9" i="1"/>
  <c r="E5" i="1" s="1"/>
  <c r="H9" i="1"/>
  <c r="G3" i="1" s="1"/>
  <c r="C3" i="1" l="1"/>
  <c r="E4" i="1"/>
  <c r="F17" i="1"/>
  <c r="C5" i="1" s="1"/>
  <c r="D16" i="1"/>
  <c r="F18" i="1"/>
  <c r="C4" i="1" l="1"/>
  <c r="C6" i="1" s="1"/>
  <c r="C8" i="1" s="1"/>
  <c r="D15" i="1" s="1"/>
  <c r="C11" i="1" l="1"/>
  <c r="B11" i="1"/>
  <c r="B8" i="1" s="1"/>
  <c r="C10" i="1"/>
  <c r="C9" i="1"/>
  <c r="B10" i="1" s="1"/>
  <c r="C13" i="1" l="1"/>
  <c r="A15" i="1"/>
  <c r="B5" i="1"/>
  <c r="C15" i="1"/>
  <c r="B9" i="1" s="1"/>
  <c r="B12" i="1" s="1"/>
  <c r="B13" i="1" l="1"/>
  <c r="C14" i="1" s="1"/>
  <c r="B14" i="1" s="1"/>
  <c r="B6" i="1" s="1"/>
  <c r="A14" i="1"/>
  <c r="A11" i="1" s="1"/>
  <c r="A8" i="1" s="1"/>
  <c r="A6" i="1" l="1"/>
  <c r="A5" i="1" s="1"/>
  <c r="E18" i="1" s="1"/>
  <c r="B7" i="1"/>
  <c r="A9" i="1" s="1"/>
  <c r="F16" i="1"/>
  <c r="G18" i="1" l="1"/>
  <c r="A10" i="1"/>
  <c r="A7" i="1" s="1"/>
  <c r="E17" i="1" s="1"/>
  <c r="G17" i="1" s="1"/>
</calcChain>
</file>

<file path=xl/comments1.xml><?xml version="1.0" encoding="utf-8"?>
<comments xmlns="http://schemas.openxmlformats.org/spreadsheetml/2006/main">
  <authors>
    <author>orabi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HIGH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FIRST LOW
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HIGH
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orabi:</t>
        </r>
        <r>
          <rPr>
            <sz val="9"/>
            <color indexed="81"/>
            <rFont val="Tahoma"/>
            <family val="2"/>
          </rPr>
          <t xml:space="preserve">
SECOND  LOW</t>
        </r>
      </text>
    </comment>
  </commentList>
</comments>
</file>

<file path=xl/sharedStrings.xml><?xml version="1.0" encoding="utf-8"?>
<sst xmlns="http://schemas.openxmlformats.org/spreadsheetml/2006/main" count="6" uniqueCount="6">
  <si>
    <t>High</t>
  </si>
  <si>
    <t>Low</t>
  </si>
  <si>
    <t>H-Lpips</t>
  </si>
  <si>
    <t>F1</t>
  </si>
  <si>
    <t>هاي-لو</t>
  </si>
  <si>
    <t>لو-هاي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</si>
</sst>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0"/>
    <numFmt numFmtId="165" formatCode="0.000"/>
    <numFmt numFmtId="166" formatCode="0.0000"/>
    <numFmt numFmtId="167" formatCode="0.000000000"/>
    <numFmt numFmtId="168" formatCode="0.0000E+00"/>
    <numFmt numFmtId="169" formatCode="0.000000"/>
    <numFmt numFmtId="170" formatCode="0.00000E+00"/>
  </numFmts>
  <fonts count="16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8"/>
      <color theme="1"/>
      <name val="Calibri"/>
      <family val="2"/>
      <scheme val="minor"/>
    </font>
    <font>
      <sz val="18"/>
      <color rgb="FF00B050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color rgb="FF92D050"/>
      <name val="Calibri"/>
      <family val="2"/>
      <scheme val="minor"/>
    </font>
    <font>
      <sz val="18"/>
      <color rgb="FFFFFF00"/>
      <name val="Calibri"/>
      <family val="2"/>
      <scheme val="minor"/>
    </font>
    <font>
      <sz val="20"/>
      <color rgb="FFFFC0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8"/>
      <color rgb="FFFFC000"/>
      <name val="Calibri"/>
      <family val="2"/>
      <scheme val="minor"/>
    </font>
    <font>
      <sz val="16"/>
      <color rgb="FFFFC000"/>
      <name val="Calibri"/>
      <family val="2"/>
      <scheme val="minor"/>
    </font>
    <font>
      <sz val="22"/>
      <color rgb="FFFFC000"/>
      <name val="Calibri"/>
      <family val="2"/>
      <scheme val="minor"/>
    </font>
    <font>
      <sz val="22"/>
      <color rgb="FFFF0000"/>
      <name val="Calibri"/>
      <family val="2"/>
      <scheme val="minor"/>
    </font>
    <font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165" fontId="3" fillId="2" borderId="0" xfId="0" applyNumberFormat="1" applyFont="1" applyFill="1" applyAlignment="1" applyProtection="1">
      <alignment horizontal="center"/>
      <protection hidden="1"/>
    </xf>
    <xf numFmtId="164" fontId="3" fillId="2" borderId="0" xfId="0" applyNumberFormat="1" applyFont="1" applyFill="1" applyAlignment="1" applyProtection="1">
      <alignment horizontal="center"/>
      <protection hidden="1"/>
    </xf>
    <xf numFmtId="166" fontId="7" fillId="2" borderId="0" xfId="0" applyNumberFormat="1" applyFont="1" applyFill="1" applyAlignment="1" applyProtection="1">
      <alignment horizontal="center"/>
      <protection hidden="1"/>
    </xf>
    <xf numFmtId="166" fontId="3" fillId="3" borderId="0" xfId="0" applyNumberFormat="1" applyFont="1" applyFill="1" applyProtection="1">
      <protection hidden="1"/>
    </xf>
    <xf numFmtId="0" fontId="3" fillId="3" borderId="0" xfId="0" applyFont="1" applyFill="1" applyAlignment="1" applyProtection="1">
      <alignment horizontal="center"/>
      <protection hidden="1"/>
    </xf>
    <xf numFmtId="166" fontId="3" fillId="2" borderId="0" xfId="0" applyNumberFormat="1" applyFont="1" applyFill="1" applyAlignment="1" applyProtection="1">
      <alignment horizontal="center"/>
      <protection hidden="1"/>
    </xf>
    <xf numFmtId="166" fontId="5" fillId="2" borderId="0" xfId="0" applyNumberFormat="1" applyFont="1" applyFill="1" applyAlignment="1" applyProtection="1">
      <alignment horizontal="center"/>
      <protection hidden="1"/>
    </xf>
    <xf numFmtId="166" fontId="7" fillId="2" borderId="0" xfId="0" applyNumberFormat="1" applyFont="1" applyFill="1" applyProtection="1">
      <protection hidden="1"/>
    </xf>
    <xf numFmtId="166" fontId="3" fillId="2" borderId="1" xfId="0" applyNumberFormat="1" applyFont="1" applyFill="1" applyBorder="1" applyAlignment="1" applyProtection="1">
      <alignment horizontal="center"/>
      <protection hidden="1"/>
    </xf>
    <xf numFmtId="166" fontId="3" fillId="2" borderId="0" xfId="0" applyNumberFormat="1" applyFont="1" applyFill="1" applyProtection="1">
      <protection hidden="1"/>
    </xf>
    <xf numFmtId="166" fontId="6" fillId="2" borderId="0" xfId="0" applyNumberFormat="1" applyFont="1" applyFill="1" applyProtection="1">
      <protection hidden="1"/>
    </xf>
    <xf numFmtId="166" fontId="11" fillId="2" borderId="0" xfId="0" applyNumberFormat="1" applyFont="1" applyFill="1" applyAlignment="1" applyProtection="1">
      <alignment horizontal="center"/>
      <protection hidden="1"/>
    </xf>
    <xf numFmtId="164" fontId="11" fillId="2" borderId="0" xfId="0" applyNumberFormat="1" applyFont="1" applyFill="1" applyAlignment="1" applyProtection="1">
      <alignment horizontal="center"/>
      <protection hidden="1"/>
    </xf>
    <xf numFmtId="166" fontId="11" fillId="2" borderId="0" xfId="0" applyNumberFormat="1" applyFont="1" applyFill="1" applyProtection="1">
      <protection hidden="1"/>
    </xf>
    <xf numFmtId="167" fontId="3" fillId="3" borderId="0" xfId="0" applyNumberFormat="1" applyFont="1" applyFill="1" applyProtection="1">
      <protection hidden="1"/>
    </xf>
    <xf numFmtId="0" fontId="3" fillId="3" borderId="0" xfId="0" applyFont="1" applyFill="1" applyProtection="1">
      <protection hidden="1"/>
    </xf>
    <xf numFmtId="169" fontId="3" fillId="4" borderId="0" xfId="0" applyNumberFormat="1" applyFont="1" applyFill="1" applyAlignment="1" applyProtection="1">
      <alignment horizontal="center"/>
      <protection hidden="1"/>
    </xf>
    <xf numFmtId="0" fontId="3" fillId="2" borderId="0" xfId="0" applyFont="1" applyFill="1" applyProtection="1">
      <protection hidden="1"/>
    </xf>
    <xf numFmtId="164" fontId="4" fillId="3" borderId="0" xfId="0" applyNumberFormat="1" applyFont="1" applyFill="1" applyAlignment="1" applyProtection="1">
      <alignment horizontal="center"/>
      <protection hidden="1"/>
    </xf>
    <xf numFmtId="164" fontId="5" fillId="3" borderId="0" xfId="0" applyNumberFormat="1" applyFont="1" applyFill="1" applyAlignment="1" applyProtection="1">
      <alignment horizontal="center"/>
      <protection hidden="1"/>
    </xf>
    <xf numFmtId="166" fontId="5" fillId="5" borderId="0" xfId="0" applyNumberFormat="1" applyFont="1" applyFill="1" applyProtection="1">
      <protection hidden="1"/>
    </xf>
    <xf numFmtId="166" fontId="15" fillId="5" borderId="0" xfId="0" applyNumberFormat="1" applyFont="1" applyFill="1" applyProtection="1">
      <protection hidden="1"/>
    </xf>
    <xf numFmtId="166" fontId="11" fillId="4" borderId="0" xfId="0" applyNumberFormat="1" applyFont="1" applyFill="1" applyProtection="1">
      <protection hidden="1"/>
    </xf>
    <xf numFmtId="166" fontId="5" fillId="2" borderId="0" xfId="0" applyNumberFormat="1" applyFont="1" applyFill="1" applyProtection="1">
      <protection hidden="1"/>
    </xf>
    <xf numFmtId="168" fontId="12" fillId="2" borderId="0" xfId="0" applyNumberFormat="1" applyFont="1" applyFill="1" applyProtection="1">
      <protection hidden="1"/>
    </xf>
    <xf numFmtId="168" fontId="10" fillId="4" borderId="0" xfId="0" applyNumberFormat="1" applyFont="1" applyFill="1" applyProtection="1">
      <protection hidden="1"/>
    </xf>
    <xf numFmtId="168" fontId="9" fillId="3" borderId="0" xfId="0" applyNumberFormat="1" applyFont="1" applyFill="1" applyProtection="1">
      <protection hidden="1"/>
    </xf>
    <xf numFmtId="168" fontId="9" fillId="2" borderId="0" xfId="0" applyNumberFormat="1" applyFont="1" applyFill="1" applyProtection="1">
      <protection hidden="1"/>
    </xf>
    <xf numFmtId="166" fontId="8" fillId="2" borderId="0" xfId="0" applyNumberFormat="1" applyFont="1" applyFill="1" applyProtection="1">
      <protection hidden="1"/>
    </xf>
    <xf numFmtId="0" fontId="0" fillId="2" borderId="0" xfId="0" applyFill="1" applyProtection="1">
      <protection hidden="1"/>
    </xf>
    <xf numFmtId="168" fontId="10" fillId="5" borderId="0" xfId="0" applyNumberFormat="1" applyFont="1" applyFill="1" applyProtection="1">
      <protection hidden="1"/>
    </xf>
    <xf numFmtId="170" fontId="10" fillId="5" borderId="0" xfId="0" applyNumberFormat="1" applyFont="1" applyFill="1" applyProtection="1">
      <protection hidden="1"/>
    </xf>
    <xf numFmtId="170" fontId="10" fillId="0" borderId="0" xfId="0" applyNumberFormat="1" applyFont="1" applyFill="1" applyProtection="1">
      <protection hidden="1"/>
    </xf>
    <xf numFmtId="166" fontId="13" fillId="2" borderId="0" xfId="0" applyNumberFormat="1" applyFont="1" applyFill="1" applyProtection="1">
      <protection hidden="1"/>
    </xf>
    <xf numFmtId="166" fontId="14" fillId="4" borderId="0" xfId="0" applyNumberFormat="1" applyFont="1" applyFill="1" applyProtection="1">
      <protection hidden="1"/>
    </xf>
    <xf numFmtId="168" fontId="10" fillId="0" borderId="0" xfId="0" applyNumberFormat="1" applyFont="1" applyFill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8"/>
  <sheetViews>
    <sheetView tabSelected="1" zoomScale="90" zoomScaleNormal="90" workbookViewId="0">
      <selection activeCell="H2" sqref="H2"/>
    </sheetView>
  </sheetViews>
  <sheetFormatPr defaultRowHeight="15" x14ac:dyDescent="0.25"/>
  <cols>
    <col min="1" max="1" width="17.5703125" customWidth="1"/>
    <col min="2" max="2" width="18.140625" customWidth="1"/>
    <col min="3" max="3" width="20.85546875" bestFit="1" customWidth="1"/>
    <col min="4" max="4" width="19.5703125" bestFit="1" customWidth="1"/>
    <col min="5" max="5" width="19.42578125" customWidth="1"/>
    <col min="6" max="6" width="23.85546875" customWidth="1"/>
    <col min="7" max="7" width="21" customWidth="1"/>
    <col min="8" max="8" width="17.85546875" bestFit="1" customWidth="1"/>
  </cols>
  <sheetData>
    <row r="1" spans="1:8" ht="23.25" x14ac:dyDescent="0.35">
      <c r="A1" s="18" t="s">
        <v>0</v>
      </c>
      <c r="B1" s="18" t="s">
        <v>1</v>
      </c>
      <c r="C1" s="19">
        <v>1.3194699999999999</v>
      </c>
      <c r="D1" s="20">
        <v>1.3019700000000001</v>
      </c>
      <c r="E1" s="19">
        <v>1.31704</v>
      </c>
      <c r="F1" s="20">
        <v>1.30392</v>
      </c>
      <c r="G1" s="19">
        <v>1.3214399999999999</v>
      </c>
      <c r="H1" s="20">
        <v>1.30549</v>
      </c>
    </row>
    <row r="2" spans="1:8" ht="23.25" x14ac:dyDescent="0.35">
      <c r="A2" s="18" t="s">
        <v>2</v>
      </c>
      <c r="B2" s="18"/>
      <c r="C2" s="12">
        <f>SUM((D2+F2+H2)/3)+((D7+F7+H7)/3)</f>
        <v>1.4610774999999998</v>
      </c>
      <c r="D2" s="6">
        <f>SUM(C1-D1)-D12</f>
        <v>1.7499999999999849E-2</v>
      </c>
      <c r="E2" s="12"/>
      <c r="F2" s="2">
        <f>SUM(E1-F1)-F12</f>
        <v>1.3120000000000021E-2</v>
      </c>
      <c r="G2" s="12">
        <f>SUM(H8+H10)/2</f>
        <v>1.3346786555070311</v>
      </c>
      <c r="H2" s="9">
        <f>SUM(G1-H1)-H12</f>
        <v>1.5949999999999909E-2</v>
      </c>
    </row>
    <row r="3" spans="1:8" ht="23.25" x14ac:dyDescent="0.35">
      <c r="A3" s="18"/>
      <c r="B3" s="18"/>
      <c r="C3" s="12">
        <f>SUM(D8+D10)/2</f>
        <v>1.3331680911999999</v>
      </c>
      <c r="D3" s="12">
        <f>SUM(C1+D1)/2</f>
        <v>1.3107199999999999</v>
      </c>
      <c r="E3" s="12">
        <f>SUM(D9+D11)/2</f>
        <v>1.3015979087999998</v>
      </c>
      <c r="F3" s="13">
        <f>SUM(E1+F1)/2</f>
        <v>1.3104800000000001</v>
      </c>
      <c r="G3" s="12">
        <f>SUM(H9+H11)/2</f>
        <v>1.3028641363679687</v>
      </c>
      <c r="H3" s="12">
        <f>SUM(G1+H1)/2</f>
        <v>1.3134649999999999</v>
      </c>
    </row>
    <row r="4" spans="1:8" ht="23.25" x14ac:dyDescent="0.35">
      <c r="A4" s="18" t="s">
        <v>3</v>
      </c>
      <c r="B4" s="18"/>
      <c r="C4" s="12">
        <f>SUM(C3+E4+G2+F18)/4</f>
        <v>1.3100946944225762</v>
      </c>
      <c r="D4" s="6">
        <f>SUM(((D3*5)-3)/2)-D13</f>
        <v>1.7767999999999997</v>
      </c>
      <c r="E4" s="12">
        <f>SUM(F10+F8)/2</f>
        <v>1.3147033042</v>
      </c>
      <c r="F4" s="2">
        <f>SUM(((F3*5)-5)/2)-F13</f>
        <v>0.77620000000000022</v>
      </c>
      <c r="G4" s="6"/>
      <c r="H4" s="6">
        <f>SUM(((H3*5)-3)/2)-H13</f>
        <v>1.7836624999999997</v>
      </c>
    </row>
    <row r="5" spans="1:8" ht="23.25" x14ac:dyDescent="0.35">
      <c r="A5" s="14">
        <f>SUM((C5-B11)/2+C11/2+A6)</f>
        <v>1.2869117646501911</v>
      </c>
      <c r="B5" s="14">
        <f>SUM(C10-C11)</f>
        <v>-5.4629947546243063E-3</v>
      </c>
      <c r="C5" s="12">
        <f>SUM(E3+E5+H3+F17)/4</f>
        <v>1.3128261888375747</v>
      </c>
      <c r="D5" s="12">
        <f>SUM(D4*D2)</f>
        <v>3.1093999999999726E-2</v>
      </c>
      <c r="E5" s="12">
        <f>SUM(F9+F11)/2</f>
        <v>1.3086784398</v>
      </c>
      <c r="F5" s="13">
        <f>SUM(F4*F2)</f>
        <v>1.0183744000000019E-2</v>
      </c>
      <c r="G5" s="12"/>
      <c r="H5" s="12">
        <f>SUM(H4*H2)</f>
        <v>2.8449416874999831E-2</v>
      </c>
    </row>
    <row r="6" spans="1:8" ht="23.25" x14ac:dyDescent="0.35">
      <c r="A6" s="14">
        <f>SUM(((A14+B11)/2)*(B9/(C4*C5)))*3.33</f>
        <v>-2.7964468762458661E-2</v>
      </c>
      <c r="B6" s="14">
        <f>SUM(C10-B14)</f>
        <v>1.3121619604951409</v>
      </c>
      <c r="C6" s="17">
        <f>SUM(((C4-C5)*0.5)-3)/2+C7</f>
        <v>-0.60068287360374961</v>
      </c>
      <c r="D6" s="12">
        <f>SUM(D5*D4)/D2/100</f>
        <v>3.1570182399999987E-2</v>
      </c>
      <c r="E6" s="12"/>
      <c r="F6" s="13">
        <f>SUM(F5*F4)/F2/100</f>
        <v>6.024864400000004E-3</v>
      </c>
      <c r="G6" s="12"/>
      <c r="H6" s="12">
        <f>SUM(H5*H4)/H2/100</f>
        <v>3.1814519139062483E-2</v>
      </c>
    </row>
    <row r="7" spans="1:8" ht="23.25" x14ac:dyDescent="0.35">
      <c r="A7" s="14">
        <f>SUM(A9+A10+A8)/3+A11*-1</f>
        <v>1.3142765254979554</v>
      </c>
      <c r="B7" s="14">
        <f>SUM(C11+B14)</f>
        <v>1.3107646118956875</v>
      </c>
      <c r="C7" s="6">
        <f>SUM(E15)</f>
        <v>0.9</v>
      </c>
      <c r="D7" s="6">
        <f>SUM(D4+D14)</f>
        <v>1.7767999999999997</v>
      </c>
      <c r="E7" s="7"/>
      <c r="F7" s="2">
        <f>SUM(F4+F14)</f>
        <v>0.77620000000000022</v>
      </c>
      <c r="G7" s="6"/>
      <c r="H7" s="6">
        <f>SUM(H4+H14)</f>
        <v>1.7836624999999997</v>
      </c>
    </row>
    <row r="8" spans="1:8" ht="23.25" x14ac:dyDescent="0.35">
      <c r="A8" s="21">
        <f>SUM((C5-B11)/2+C11/2+A11)</f>
        <v>1.312079786536404</v>
      </c>
      <c r="B8" s="14">
        <f>SUM(C4-B11)</f>
        <v>1.3128261888375747</v>
      </c>
      <c r="C8" s="1">
        <f>SUM((D6+F6+H6)*C6)/3</f>
        <v>-1.3897712507954995E-2</v>
      </c>
      <c r="D8" s="12">
        <f>SUM(C1+D5)</f>
        <v>1.3505639999999997</v>
      </c>
      <c r="E8" s="12"/>
      <c r="F8" s="13">
        <f>SUM(E1+F5)</f>
        <v>1.3272237440000001</v>
      </c>
      <c r="G8" s="3"/>
      <c r="H8" s="12">
        <f>SUM(G1+H5)</f>
        <v>1.3498894168749997</v>
      </c>
    </row>
    <row r="9" spans="1:8" ht="23.25" x14ac:dyDescent="0.35">
      <c r="A9" s="22">
        <f>SUM((B9+B7)/2)</f>
        <v>1.3206029473483707</v>
      </c>
      <c r="B9" s="23">
        <f>SUM(C4+C5)/2^(C8*C15)/2</f>
        <v>1.3304412828010539</v>
      </c>
      <c r="C9" s="10">
        <f>SUM(C8*C6)-3/2+C12</f>
        <v>-1.4916518821142029</v>
      </c>
      <c r="D9" s="12">
        <f>SUM(D8-D6)</f>
        <v>1.3189938175999996</v>
      </c>
      <c r="E9" s="14"/>
      <c r="F9" s="13">
        <f>SUM(F8-F6)</f>
        <v>1.3211988796</v>
      </c>
      <c r="G9" s="8"/>
      <c r="H9" s="12">
        <f>SUM(H8-H6)</f>
        <v>1.3180748977359373</v>
      </c>
    </row>
    <row r="10" spans="1:8" ht="23.25" x14ac:dyDescent="0.35">
      <c r="A10" s="22">
        <f>SUM((B10+B7)/2)</f>
        <v>1.3017575019803544</v>
      </c>
      <c r="B10" s="14">
        <f>SUM(C4+C5)/2^(C8*C9)/2</f>
        <v>1.2927503920650214</v>
      </c>
      <c r="C10" s="11">
        <f>SUM(C4+C5)/2*(C4/C5)</f>
        <v>1.308731788818102</v>
      </c>
      <c r="D10" s="12">
        <f>SUM(D11+D6)</f>
        <v>1.3157721824000002</v>
      </c>
      <c r="E10" s="14"/>
      <c r="F10" s="13">
        <f>SUM(F11+F6)</f>
        <v>1.3021828644</v>
      </c>
      <c r="G10" s="8"/>
      <c r="H10" s="12">
        <f>SUM(H11+H6)</f>
        <v>1.3194678941390625</v>
      </c>
    </row>
    <row r="11" spans="1:8" ht="23.25" x14ac:dyDescent="0.35">
      <c r="A11" s="14">
        <f>SUM(((A14+B11)/2)*(B9/(C4*C5)))*3.33/10</f>
        <v>-2.796446876245866E-3</v>
      </c>
      <c r="B11" s="14">
        <f>SUM(C4-C5)</f>
        <v>-2.7314944149985365E-3</v>
      </c>
      <c r="C11" s="11">
        <f>SUM(C5+C4)/2*(C5/C4)</f>
        <v>1.3141947835727263</v>
      </c>
      <c r="D11" s="12">
        <f>SUM(D1-(D7/100))</f>
        <v>1.2842020000000001</v>
      </c>
      <c r="E11" s="14"/>
      <c r="F11" s="13">
        <f>SUM(F1-(F7/100))</f>
        <v>1.2961579999999999</v>
      </c>
      <c r="G11" s="8"/>
      <c r="H11" s="12">
        <f>SUM(H1-H7/100)</f>
        <v>1.2876533750000001</v>
      </c>
    </row>
    <row r="12" spans="1:8" ht="23.25" x14ac:dyDescent="0.35">
      <c r="A12" s="24"/>
      <c r="B12" s="14">
        <f>SUM(B9+B8)/2*(B9/B8)</f>
        <v>1.3393670067120704</v>
      </c>
      <c r="C12" s="4">
        <v>0</v>
      </c>
      <c r="D12" s="5">
        <v>0</v>
      </c>
      <c r="E12" s="15"/>
      <c r="F12" s="5">
        <v>0</v>
      </c>
      <c r="G12" s="16"/>
      <c r="H12" s="5">
        <v>0</v>
      </c>
    </row>
    <row r="13" spans="1:8" ht="23.25" x14ac:dyDescent="0.35">
      <c r="A13" s="24"/>
      <c r="B13" s="14">
        <f>SUM(B9+B8)/2*(B8/B9)</f>
        <v>1.3041352541180045</v>
      </c>
      <c r="C13" s="14">
        <f>SUM((C10-C11))</f>
        <v>-5.4629947546243063E-3</v>
      </c>
      <c r="D13" s="5">
        <v>0</v>
      </c>
      <c r="E13" s="16"/>
      <c r="F13" s="5">
        <v>0</v>
      </c>
      <c r="G13" s="16"/>
      <c r="H13" s="5">
        <v>0</v>
      </c>
    </row>
    <row r="14" spans="1:8" ht="23.25" x14ac:dyDescent="0.35">
      <c r="A14" s="14">
        <f>SUM(C4+C5)/2-B9</f>
        <v>-1.8980841170978424E-2</v>
      </c>
      <c r="B14" s="14">
        <f>SUM(C14+B11)/2</f>
        <v>-3.4301716770388166E-3</v>
      </c>
      <c r="C14" s="14">
        <f>SUM(C13+B11)/2*(C11/B13)</f>
        <v>-4.1288489390790967E-3</v>
      </c>
      <c r="D14" s="5">
        <v>0</v>
      </c>
      <c r="E14" s="16"/>
      <c r="F14" s="5">
        <v>0</v>
      </c>
      <c r="G14" s="16"/>
      <c r="H14" s="5">
        <v>0</v>
      </c>
    </row>
    <row r="15" spans="1:8" ht="23.25" x14ac:dyDescent="0.35">
      <c r="A15" s="14">
        <f>SUM((C5-B11)+C11)/2</f>
        <v>1.3148762334126498</v>
      </c>
      <c r="B15" s="10"/>
      <c r="C15" s="25">
        <f>SUM(C9*-1)</f>
        <v>1.4916518821142029</v>
      </c>
      <c r="D15" s="26">
        <f>SUM(C8*-1+C6)/-2</f>
        <v>0.2933925805478973</v>
      </c>
      <c r="E15" s="27">
        <v>0.9</v>
      </c>
      <c r="F15" s="28"/>
      <c r="G15" s="28"/>
      <c r="H15" s="18"/>
    </row>
    <row r="16" spans="1:8" ht="26.25" x14ac:dyDescent="0.4">
      <c r="A16" s="29">
        <f>SUM(D1-D6)</f>
        <v>1.2703998176</v>
      </c>
      <c r="B16" s="29">
        <f>SUM(F1-F6)</f>
        <v>1.2978951355999999</v>
      </c>
      <c r="C16" s="25">
        <f>SUM(H1-H6)</f>
        <v>1.2736754808609376</v>
      </c>
      <c r="D16" s="25">
        <f>SUM(A18-B18)</f>
        <v>2.3242386958333139E-2</v>
      </c>
      <c r="E16" s="25">
        <v>1.5</v>
      </c>
      <c r="F16" s="25">
        <f>SUM(E16/D2)*(D2+E16)/2</f>
        <v>65.035714285714832</v>
      </c>
      <c r="G16" s="28"/>
      <c r="H16" s="30"/>
    </row>
    <row r="17" spans="1:8" ht="26.25" x14ac:dyDescent="0.4">
      <c r="A17" s="29">
        <f>SUM(A16+D5)</f>
        <v>1.3014938175999997</v>
      </c>
      <c r="B17" s="29">
        <f>SUM(B16+F5)</f>
        <v>1.3080788796</v>
      </c>
      <c r="C17" s="25">
        <f>SUM(C16+H5)</f>
        <v>1.3021248977359374</v>
      </c>
      <c r="D17" s="31" t="s">
        <v>5</v>
      </c>
      <c r="E17" s="31">
        <f>SUM(A7)</f>
        <v>1.3142765254979554</v>
      </c>
      <c r="F17" s="32">
        <f>SUM(A18/B18)*A18</f>
        <v>1.3275634067502993</v>
      </c>
      <c r="G17" s="33">
        <f>SUM(E17+F16)</f>
        <v>66.349990811212791</v>
      </c>
      <c r="H17" s="30"/>
    </row>
    <row r="18" spans="1:8" ht="28.5" x14ac:dyDescent="0.45">
      <c r="A18" s="34">
        <f>SUM(A17+B17+C17)/3</f>
        <v>1.303899198311979</v>
      </c>
      <c r="B18" s="35">
        <f>SUM(A16+B16+C16)/3</f>
        <v>1.2806568113536458</v>
      </c>
      <c r="C18" s="25"/>
      <c r="D18" s="31" t="s">
        <v>4</v>
      </c>
      <c r="E18" s="36">
        <f>SUM(A5)</f>
        <v>1.2869117646501911</v>
      </c>
      <c r="F18" s="32">
        <f>SUM(B18/A18)*B18</f>
        <v>1.2578287267832735</v>
      </c>
      <c r="G18" s="31">
        <f>SUM(E18+F16)</f>
        <v>66.322626050365017</v>
      </c>
      <c r="H18" s="30"/>
    </row>
  </sheetData>
  <sheetProtection password="C71F" sheet="1" objects="1" scenarios="1"/>
  <protectedRanges>
    <protectedRange sqref="C12" name="Range5"/>
    <protectedRange sqref="C1:H1" name="Range1"/>
    <protectedRange sqref="E15" name="Range2"/>
    <protectedRange sqref="D12:H14" name="Range3"/>
    <protectedRange sqref="E15" name="Range4"/>
  </protectedRange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MIDO-F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</dc:creator>
  <cp:lastModifiedBy>orabi</cp:lastModifiedBy>
  <dcterms:created xsi:type="dcterms:W3CDTF">2013-05-25T05:48:30Z</dcterms:created>
  <dcterms:modified xsi:type="dcterms:W3CDTF">2013-05-31T14:42:35Z</dcterms:modified>
</cp:coreProperties>
</file>